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N:\RevCom\OMB Data Call 2019\"/>
    </mc:Choice>
  </mc:AlternateContent>
  <workbookProtection workbookPassword="E390" lockStructure="1"/>
  <bookViews>
    <workbookView xWindow="75" yWindow="1560" windowWidth="25080" windowHeight="12705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<sst xmlns="http://schemas.openxmlformats.org/spreadsheetml/2006/main" count="291" uniqueCount="156">
  <si>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</si>
  <si>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</si>
  <si>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</si>
  <si>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</si>
  <si>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</si>
  <si>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</si>
  <si>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</si>
  <si>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</si>
  <si>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</si>
  <si>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</si>
  <si>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</si>
  <si>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</si>
  <si>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</si>
  <si>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</si>
  <si>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</si>
  <si>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</si>
  <si>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</si>
  <si>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</si>
  <si>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</si>
  <si>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</si>
  <si>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</si>
  <si>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</si>
  <si>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</si>
  <si>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</si>
  <si>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</si>
  <si>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</si>
  <si>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</si>
  <si>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</si>
  <si>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</si>
  <si>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</si>
  <si>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</si>
  <si>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</si>
  <si>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</si>
  <si>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</si>
  <si>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</si>
  <si>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</si>
  <si>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</si>
  <si>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</si>
  <si>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</si>
  <si>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</si>
  <si>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</si>
  <si>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</si>
  <si>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</si>
  <si>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</si>
  <si>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</si>
  <si>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</si>
  <si>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</si>
  <si>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</si>
  <si>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</si>
  <si>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</si>
  <si>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</si>
  <si>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</si>
  <si>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</si>
  <si>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</si>
  <si>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</si>
  <si>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</si>
  <si>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</si>
  <si>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</si>
  <si>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</si>
  <si>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</si>
  <si>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</si>
  <si>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</si>
  <si>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</si>
  <si>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</si>
  <si>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</si>
  <si>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</si>
  <si>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</si>
  <si>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</si>
  <si>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</si>
  <si>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</si>
  <si>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</si>
  <si>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</si>
  <si>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</si>
  <si>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</si>
  <si>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</si>
  <si>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</si>
  <si>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</si>
  <si>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</si>
  <si>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</si>
  <si>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</si>
  <si>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</si>
  <si>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</si>
  <si>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</si>
  <si>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</si>
  <si>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</si>
  <si>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</si>
  <si>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</si>
  <si>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</si>
  <si>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</si>
  <si>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</si>
  <si>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</si>
  <si>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</si>
  <si>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</si>
  <si>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</si>
  <si>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</si>
  <si>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</si>
  <si>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</si>
  <si>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</si>
  <si>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</si>
  <si>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</si>
  <si>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</si>
  <si>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</si>
  <si>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</si>
  <si>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</si>
  <si>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</si>
  <si>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</si>
  <si>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</si>
  <si>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</si>
  <si>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</si>
  <si>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</si>
  <si>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</si>
  <si>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</si>
  <si>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</si>
  <si>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I</t>
  </si>
  <si>
    <t>Khabir</t>
  </si>
  <si>
    <t>Sharok</t>
  </si>
  <si>
    <t>WRPS</t>
  </si>
  <si>
    <t>sharok_khabir@rl.gov</t>
  </si>
  <si>
    <t>CONAGT</t>
  </si>
  <si>
    <t>i</t>
  </si>
  <si>
    <t>U.S.</t>
  </si>
  <si>
    <t>Section FC</t>
  </si>
  <si>
    <t>Section FK</t>
  </si>
  <si>
    <t>Section FA</t>
  </si>
  <si>
    <t>Section AA</t>
  </si>
  <si>
    <t>N5111</t>
  </si>
  <si>
    <t>Mackey</t>
  </si>
  <si>
    <t>Thomas</t>
  </si>
  <si>
    <t>thomas_c_mackey@rl.gov</t>
  </si>
  <si>
    <t>B30 standards</t>
  </si>
  <si>
    <t>P30 Standards</t>
  </si>
  <si>
    <t>BTH-1</t>
  </si>
  <si>
    <t>ISO-TC-96</t>
  </si>
  <si>
    <t>International Standards</t>
  </si>
  <si>
    <t>V</t>
  </si>
  <si>
    <t>NV</t>
  </si>
  <si>
    <t>BTH-1 Design of Below-the-Hook Lifting Devices</t>
  </si>
  <si>
    <t>P30.1 Planning for Load Handling Activities</t>
  </si>
  <si>
    <t>ISO-TC-96-Cranes</t>
  </si>
  <si>
    <t>Safety Standards Committee for Cableways, Cranes, Derricks, Hoists, Hooks, Jacks, and Slings</t>
  </si>
  <si>
    <t>Husa</t>
  </si>
  <si>
    <t>Susan</t>
  </si>
  <si>
    <t>Contract Compliance Officer</t>
  </si>
  <si>
    <t>509-372-9676</t>
  </si>
  <si>
    <t>Washington River Protection Solutions</t>
  </si>
  <si>
    <t>susan_husa@rl.gov</t>
  </si>
  <si>
    <t xml:space="preserve">Other </t>
  </si>
  <si>
    <t>ASME AG-1-FC</t>
  </si>
  <si>
    <t>ASME AG-1-FK</t>
  </si>
  <si>
    <t>ASME AG-1-FA</t>
  </si>
  <si>
    <t>ASME AG-1-AA</t>
  </si>
  <si>
    <t>American Society of Mechanical Engineers</t>
  </si>
  <si>
    <t>ASME N511-Testing and Inspection Chair</t>
  </si>
  <si>
    <t>Code on Nuclear Air &amp; Gas Treatment (CONAGT)</t>
  </si>
  <si>
    <t>Executive Committee</t>
  </si>
  <si>
    <t>Code on Nuclear and Air &amp; Gas treatment (CONAGT) ASME AG-1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</si>
</sst>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14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0" zoomScaleNormal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I17" sqref="I1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110</v>
      </c>
      <c r="M1" s="90" t="str">
        <f>IF(AND(M2="",M6=""),"Status:  OK","")</f>
        <v>Status:  OK</v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140</v>
      </c>
      <c r="D3" s="116"/>
      <c r="E3" s="19"/>
      <c r="F3" s="19"/>
      <c r="G3" s="29" t="s">
        <v>45</v>
      </c>
      <c r="H3" s="88" t="s">
        <v>141</v>
      </c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142</v>
      </c>
      <c r="D5" s="116"/>
      <c r="E5" s="109" t="s">
        <v>53</v>
      </c>
      <c r="F5" s="109"/>
      <c r="G5" s="109"/>
      <c r="H5" s="89">
        <v>0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Washington River Protection Solutions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143</v>
      </c>
      <c r="D7" s="116"/>
      <c r="F7" s="33" t="s">
        <v>106</v>
      </c>
      <c r="G7" s="103" t="s">
        <v>145</v>
      </c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>
        <v>43767</v>
      </c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117</v>
      </c>
      <c r="G13" s="74"/>
      <c r="H13" s="74" t="s">
        <v>116</v>
      </c>
      <c r="I13" s="73" t="s">
        <v>153</v>
      </c>
      <c r="J13" s="73" t="s">
        <v>120</v>
      </c>
      <c r="K13" s="73" t="s">
        <v>154</v>
      </c>
      <c r="L13" s="75" t="s">
        <v>154</v>
      </c>
      <c r="M13" s="74" t="s">
        <v>134</v>
      </c>
      <c r="N13" s="74"/>
      <c r="O13" s="74" t="s">
        <v>146</v>
      </c>
      <c r="P13" s="76" t="s">
        <v>155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2.5" thickTop="1" thickBot="1" x14ac:dyDescent="0.25">
      <c r="A14" s="12">
        <v>2</v>
      </c>
      <c r="B14" s="37" t="str">
        <f t="shared" si="0"/>
        <v>ok</v>
      </c>
      <c r="C14" s="77" t="s">
        <v>119</v>
      </c>
      <c r="D14" s="73" t="s">
        <v>114</v>
      </c>
      <c r="E14" s="73" t="s">
        <v>115</v>
      </c>
      <c r="F14" s="73" t="s">
        <v>117</v>
      </c>
      <c r="G14" s="74"/>
      <c r="H14" s="74" t="s">
        <v>116</v>
      </c>
      <c r="I14" s="74" t="s">
        <v>118</v>
      </c>
      <c r="J14" s="78" t="s">
        <v>120</v>
      </c>
      <c r="K14" s="78" t="s">
        <v>151</v>
      </c>
      <c r="L14" s="80" t="s">
        <v>121</v>
      </c>
      <c r="M14" s="79" t="s">
        <v>134</v>
      </c>
      <c r="N14" s="79"/>
      <c r="O14" s="79" t="s">
        <v>146</v>
      </c>
      <c r="P14" s="81" t="s">
        <v>147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>IF(COUNTA($C14:$P14)=0,"",IF(ISBLANK($K14),"Empty cell","ok"))</f>
        <v>ok</v>
      </c>
      <c r="Y14" s="56" t="str">
        <f t="shared" si="3"/>
        <v>ok</v>
      </c>
      <c r="Z14" s="56" t="str">
        <f>IF(COUNTA($C14:$P14)=0,"",IF(ISBLANK(#REF!),"Empty cell","ok"))</f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2.5" thickTop="1" thickBot="1" x14ac:dyDescent="0.25">
      <c r="A15" s="12">
        <v>3</v>
      </c>
      <c r="B15" s="37" t="str">
        <f t="shared" si="0"/>
        <v>ok</v>
      </c>
      <c r="C15" s="77" t="s">
        <v>119</v>
      </c>
      <c r="D15" s="73" t="s">
        <v>114</v>
      </c>
      <c r="E15" s="73" t="s">
        <v>115</v>
      </c>
      <c r="F15" s="73" t="s">
        <v>117</v>
      </c>
      <c r="G15" s="74"/>
      <c r="H15" s="74" t="s">
        <v>116</v>
      </c>
      <c r="I15" s="74" t="s">
        <v>118</v>
      </c>
      <c r="J15" s="78" t="s">
        <v>120</v>
      </c>
      <c r="K15" s="78" t="s">
        <v>151</v>
      </c>
      <c r="L15" s="80" t="s">
        <v>122</v>
      </c>
      <c r="M15" s="79" t="s">
        <v>134</v>
      </c>
      <c r="N15" s="79"/>
      <c r="O15" s="79" t="s">
        <v>146</v>
      </c>
      <c r="P15" s="81" t="s">
        <v>148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>IF(COUNTA($C15:$P15)=0,"",IF(ISBLANK($K15),"Empty cell","ok"))</f>
        <v>ok</v>
      </c>
      <c r="Y15" s="56" t="str">
        <f t="shared" si="3"/>
        <v>ok</v>
      </c>
      <c r="Z15" s="56" t="str">
        <f>IF(COUNTA($C15:$P15)=0,"",IF(ISBLANK(#REF!),"Empty cell","ok"))</f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5" thickTop="1" thickBot="1" x14ac:dyDescent="0.25">
      <c r="A16" s="12">
        <v>4</v>
      </c>
      <c r="B16" s="37" t="str">
        <f t="shared" si="0"/>
        <v>ok</v>
      </c>
      <c r="C16" s="77" t="s">
        <v>119</v>
      </c>
      <c r="D16" s="73" t="s">
        <v>114</v>
      </c>
      <c r="E16" s="73" t="s">
        <v>115</v>
      </c>
      <c r="F16" s="73" t="s">
        <v>117</v>
      </c>
      <c r="G16" s="74"/>
      <c r="H16" s="74" t="s">
        <v>116</v>
      </c>
      <c r="I16" s="74" t="s">
        <v>118</v>
      </c>
      <c r="J16" s="78" t="s">
        <v>120</v>
      </c>
      <c r="K16" s="78" t="s">
        <v>151</v>
      </c>
      <c r="L16" s="80" t="s">
        <v>123</v>
      </c>
      <c r="M16" s="79" t="s">
        <v>134</v>
      </c>
      <c r="N16" s="79"/>
      <c r="O16" s="79" t="s">
        <v>146</v>
      </c>
      <c r="P16" s="81" t="s">
        <v>149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>IF(COUNTA($C16:$P16)=0,"",IF(ISBLANK($K16),"Empty cell","ok"))</f>
        <v>ok</v>
      </c>
      <c r="Y16" s="56" t="str">
        <f t="shared" si="3"/>
        <v>ok</v>
      </c>
      <c r="Z16" s="56" t="str">
        <f>IF(COUNTA($C16:$P16)=0,"",IF(ISBLANK(#REF!),"Empty cell","ok"))</f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5" thickTop="1" thickBot="1" x14ac:dyDescent="0.25">
      <c r="A17" s="12">
        <v>5</v>
      </c>
      <c r="B17" s="37" t="str">
        <f t="shared" si="0"/>
        <v>ok</v>
      </c>
      <c r="C17" s="77" t="s">
        <v>119</v>
      </c>
      <c r="D17" s="73" t="s">
        <v>114</v>
      </c>
      <c r="E17" s="73" t="s">
        <v>115</v>
      </c>
      <c r="F17" s="73" t="s">
        <v>117</v>
      </c>
      <c r="G17" s="74"/>
      <c r="H17" s="74" t="s">
        <v>116</v>
      </c>
      <c r="I17" s="74" t="s">
        <v>118</v>
      </c>
      <c r="J17" s="78" t="s">
        <v>120</v>
      </c>
      <c r="K17" s="78" t="s">
        <v>151</v>
      </c>
      <c r="L17" s="80" t="s">
        <v>124</v>
      </c>
      <c r="M17" s="79" t="s">
        <v>134</v>
      </c>
      <c r="N17" s="79"/>
      <c r="O17" s="79" t="s">
        <v>146</v>
      </c>
      <c r="P17" s="81" t="s">
        <v>150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>IF(COUNTA($C17:$P17)=0,"",IF(ISBLANK($K17),"Empty cell","ok"))</f>
        <v>ok</v>
      </c>
      <c r="Y17" s="56" t="str">
        <f t="shared" si="3"/>
        <v>ok</v>
      </c>
      <c r="Z17" s="56" t="str">
        <f>IF(COUNTA($C17:$P17)=0,"",IF(ISBLANK(#REF!),"Empty cell","ok"))</f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1.75" thickTop="1" x14ac:dyDescent="0.2">
      <c r="A18" s="12">
        <v>6</v>
      </c>
      <c r="B18" s="37" t="str">
        <f t="shared" si="0"/>
        <v>ok</v>
      </c>
      <c r="C18" s="77" t="s">
        <v>119</v>
      </c>
      <c r="D18" s="73" t="s">
        <v>114</v>
      </c>
      <c r="E18" s="73" t="s">
        <v>115</v>
      </c>
      <c r="F18" s="73" t="s">
        <v>117</v>
      </c>
      <c r="G18" s="74"/>
      <c r="H18" s="74" t="s">
        <v>116</v>
      </c>
      <c r="I18" s="74" t="s">
        <v>118</v>
      </c>
      <c r="J18" s="78" t="s">
        <v>120</v>
      </c>
      <c r="K18" s="81" t="s">
        <v>151</v>
      </c>
      <c r="L18" s="80" t="s">
        <v>125</v>
      </c>
      <c r="M18" s="79" t="s">
        <v>134</v>
      </c>
      <c r="N18" s="79"/>
      <c r="O18" s="79" t="s">
        <v>146</v>
      </c>
      <c r="P18" s="81" t="s">
        <v>152</v>
      </c>
      <c r="Q18" s="49"/>
      <c r="R18" s="56" t="str">
        <f>IF(COUNTA($C18:$O18)=0,"",IF(ISBLANK($C18),"Empty cell",IF(OR($C18="I",$C18="R",$C18="T"),"ok","Entry should be one of 'I', 'R', or 'T'")))</f>
        <v>ok</v>
      </c>
      <c r="S18" s="56" t="str">
        <f>IF(COUNTA($C18:$O18)=0,"",IF(ISBLANK(D18),"Empty cell","ok"))</f>
        <v>ok</v>
      </c>
      <c r="T18" s="56" t="str">
        <f>IF(COUNTA($C18:$O18)=0,"",IF(ISBLANK(E18),"Empty cell","ok"))</f>
        <v>ok</v>
      </c>
      <c r="U18" s="56" t="str">
        <f>IF(COUNTA($C18:$O18)=0,"",IF(ISBLANK(F18),"Empty cell",IF(IF(ISERROR(FIND("@",F18)),1,0)+IF(ISERROR(FIND(".",F18)),1,0)&gt;0,"Entry is not an email address","ok")))</f>
        <v>ok</v>
      </c>
      <c r="V18" s="56" t="str">
        <f>IF(COUNTA($C18:$O18)=0,"",IF(G18="D",IF(ISBLANK(H18),"ok","Entries should not be made in both columns"),IF(ISBLANK(G18),IF(ISBLANK(H18),"Empty cell","ok"),"Entry should be 'D'")))</f>
        <v>ok</v>
      </c>
      <c r="W18" s="56" t="str">
        <f>IF(COUNTA($C18:$O18)=0,"",IF(G18="D",IF(ISBLANK(H18),"ok","Entries should not be made in both columns"),IF(ISBLANK(G18),IF(ISBLANK(H18),"Empty cell","ok"),IF(ISBLANK(H18),"ok","Entries should not be made in both columns"))))</f>
        <v>ok</v>
      </c>
      <c r="X18" s="56" t="str">
        <f>IF(COUNTA($C18:$O18)=0,"",IF(ISBLANK($I18),"Empty cell","ok"))</f>
        <v>ok</v>
      </c>
      <c r="Y18" s="56" t="str">
        <f>IF(COUNTA($C18:$O18)=0,"",IF(ISBLANK($J18),"Empty cell","ok"))</f>
        <v>ok</v>
      </c>
      <c r="Z18" s="56" t="str">
        <f>IF(COUNTA($C18:$O18)=0,"",IF(ISBLANK(#REF!),"Empty cell","ok"))</f>
        <v>ok</v>
      </c>
      <c r="AA18" s="56" t="str">
        <f>IF(COUNTA($C18:$O18)=0,"",IF(ISBLANK($L18),"Empty cell","ok"))</f>
        <v>ok</v>
      </c>
      <c r="AB18" s="56" t="str">
        <f>IF(COUNTA($C18:$O18)=0,"",IF(C18="T",IF(ISBLANK($M18),"ok","No entry should be made"),IF(ISBLANK($M18),"Empty cell",IF(OR($M18="V",$M18="NV"),"ok","Entry should be one of 'V' or 'NV'"))))</f>
        <v>ok</v>
      </c>
      <c r="AC18" s="56" t="str">
        <f>IF(COUNTA($C18:$O18)=0,"",IF(C18="T",IF(ISBLANK($N18),"ok","No entry should be made"),IF(N18="D",IF(ISBLANK(O18),"ok","Entries should not be made in both columns"),IF(ISBLANK(N18),IF(ISBLANK(O18),"Empty cell","ok"),"Entry should be 'D'"))))</f>
        <v>ok</v>
      </c>
      <c r="AD18" s="56" t="str">
        <f>IF(COUNTA($C18:$O18)=0,"",IF(C18="T",IF(ISBLANK($O18),"ok","No entry should be made"),IF(N18="D",IF(ISBLANK(O18),"ok","Entries should not be made in both columns"),IF(ISBLANK(N18),IF(ISBLANK(O18),"Empty cell","ok"),IF(ISBLANK(O18),"ok","Entries should not be made in both columns")))))</f>
        <v>ok</v>
      </c>
      <c r="AE18" s="56" t="str">
        <f>IF(COUNTA($C18:$O18)=0,"",IF(C18="T",IF(ISBLANK($K18),"ok","No entry should be made"),IF(ISBLANK($K18),"Empty cell","ok")))</f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1" x14ac:dyDescent="0.2">
      <c r="A19" s="12">
        <v>7</v>
      </c>
      <c r="B19" s="37" t="str">
        <f t="shared" si="0"/>
        <v>ok</v>
      </c>
      <c r="C19" s="77" t="s">
        <v>113</v>
      </c>
      <c r="D19" s="78" t="s">
        <v>126</v>
      </c>
      <c r="E19" s="78" t="s">
        <v>127</v>
      </c>
      <c r="F19" s="78" t="s">
        <v>128</v>
      </c>
      <c r="G19" s="79"/>
      <c r="H19" s="79" t="s">
        <v>116</v>
      </c>
      <c r="I19" s="78" t="s">
        <v>151</v>
      </c>
      <c r="J19" s="78" t="s">
        <v>120</v>
      </c>
      <c r="K19" s="78" t="s">
        <v>151</v>
      </c>
      <c r="L19" s="80" t="s">
        <v>129</v>
      </c>
      <c r="M19" s="79" t="s">
        <v>134</v>
      </c>
      <c r="N19" s="79"/>
      <c r="O19" s="79" t="s">
        <v>146</v>
      </c>
      <c r="P19" s="81" t="s">
        <v>139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1" x14ac:dyDescent="0.2">
      <c r="A20" s="12">
        <v>8</v>
      </c>
      <c r="B20" s="37" t="str">
        <f t="shared" si="0"/>
        <v>ok</v>
      </c>
      <c r="C20" s="77" t="s">
        <v>113</v>
      </c>
      <c r="D20" s="78" t="s">
        <v>126</v>
      </c>
      <c r="E20" s="78" t="s">
        <v>127</v>
      </c>
      <c r="F20" s="78" t="s">
        <v>128</v>
      </c>
      <c r="G20" s="79"/>
      <c r="H20" s="79" t="s">
        <v>116</v>
      </c>
      <c r="I20" s="78" t="s">
        <v>151</v>
      </c>
      <c r="J20" s="78" t="s">
        <v>120</v>
      </c>
      <c r="K20" s="78" t="s">
        <v>151</v>
      </c>
      <c r="L20" s="80" t="s">
        <v>130</v>
      </c>
      <c r="M20" s="79" t="s">
        <v>135</v>
      </c>
      <c r="N20" s="79"/>
      <c r="O20" s="79" t="s">
        <v>146</v>
      </c>
      <c r="P20" s="81" t="s">
        <v>137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37" t="str">
        <f t="shared" si="0"/>
        <v>ok</v>
      </c>
      <c r="C21" s="77" t="s">
        <v>113</v>
      </c>
      <c r="D21" s="78" t="s">
        <v>126</v>
      </c>
      <c r="E21" s="78" t="s">
        <v>127</v>
      </c>
      <c r="F21" s="78" t="s">
        <v>128</v>
      </c>
      <c r="G21" s="79"/>
      <c r="H21" s="79" t="s">
        <v>116</v>
      </c>
      <c r="I21" s="78" t="s">
        <v>151</v>
      </c>
      <c r="J21" s="78" t="s">
        <v>120</v>
      </c>
      <c r="K21" s="78" t="s">
        <v>151</v>
      </c>
      <c r="L21" s="80" t="s">
        <v>131</v>
      </c>
      <c r="M21" s="79" t="s">
        <v>134</v>
      </c>
      <c r="N21" s="79"/>
      <c r="O21" s="79" t="s">
        <v>146</v>
      </c>
      <c r="P21" s="81" t="s">
        <v>136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51" x14ac:dyDescent="0.2">
      <c r="A22" s="12">
        <v>10</v>
      </c>
      <c r="B22" s="37" t="str">
        <f t="shared" si="0"/>
        <v>ok</v>
      </c>
      <c r="C22" s="77" t="s">
        <v>113</v>
      </c>
      <c r="D22" s="78" t="s">
        <v>126</v>
      </c>
      <c r="E22" s="78" t="s">
        <v>127</v>
      </c>
      <c r="F22" s="78" t="s">
        <v>128</v>
      </c>
      <c r="G22" s="79"/>
      <c r="H22" s="79" t="s">
        <v>116</v>
      </c>
      <c r="I22" s="78" t="s">
        <v>151</v>
      </c>
      <c r="J22" s="78" t="s">
        <v>120</v>
      </c>
      <c r="K22" s="78" t="s">
        <v>133</v>
      </c>
      <c r="L22" s="80" t="s">
        <v>132</v>
      </c>
      <c r="M22" s="79" t="s">
        <v>135</v>
      </c>
      <c r="N22" s="79"/>
      <c r="O22" s="79" t="s">
        <v>146</v>
      </c>
      <c r="P22" s="81" t="s">
        <v>138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46" priority="220" stopIfTrue="1" operator="equal">
      <formula>"ok"</formula>
    </cfRule>
    <cfRule type="cellIs" dxfId="145" priority="221" stopIfTrue="1" operator="equal">
      <formula>"Incomplete"</formula>
    </cfRule>
  </conditionalFormatting>
  <conditionalFormatting sqref="D13:E13 D19:E19 D23:E62 P13:P17 P19:P62 M13:N62">
    <cfRule type="expression" dxfId="144" priority="245" stopIfTrue="1">
      <formula>S13="ok"</formula>
    </cfRule>
    <cfRule type="expression" dxfId="143" priority="246" stopIfTrue="1">
      <formula>S13=""</formula>
    </cfRule>
  </conditionalFormatting>
  <conditionalFormatting sqref="AE13:AE62 X13:AB62">
    <cfRule type="cellIs" dxfId="142" priority="206" stopIfTrue="1" operator="equal">
      <formula>"ok"</formula>
    </cfRule>
    <cfRule type="cellIs" dxfId="141" priority="207" stopIfTrue="1" operator="equal">
      <formula>""</formula>
    </cfRule>
  </conditionalFormatting>
  <conditionalFormatting sqref="C3">
    <cfRule type="expression" dxfId="140" priority="167">
      <formula>ISNONTEXT(C3)</formula>
    </cfRule>
  </conditionalFormatting>
  <conditionalFormatting sqref="H3">
    <cfRule type="expression" dxfId="139" priority="163">
      <formula>ISNONTEXT(H3)</formula>
    </cfRule>
  </conditionalFormatting>
  <conditionalFormatting sqref="H5">
    <cfRule type="expression" dxfId="138" priority="160">
      <formula>IF(ISNUMBER(H5),IF(AND(H5&gt;=0,H5&lt;=77),FALSE,TRUE),TRUE)</formula>
    </cfRule>
  </conditionalFormatting>
  <conditionalFormatting sqref="C9">
    <cfRule type="expression" dxfId="137" priority="153">
      <formula>ISNUMBER(C9)</formula>
    </cfRule>
  </conditionalFormatting>
  <conditionalFormatting sqref="M1">
    <cfRule type="expression" dxfId="136" priority="151">
      <formula>IF($M$1="",FALSE,TRUE)</formula>
    </cfRule>
  </conditionalFormatting>
  <conditionalFormatting sqref="I13:L13 J19:J20 I23:L62 L14 J14 I19:I22 L18:L20">
    <cfRule type="expression" dxfId="135" priority="147" stopIfTrue="1">
      <formula>X13="ok"</formula>
    </cfRule>
    <cfRule type="expression" dxfId="134" priority="148" stopIfTrue="1">
      <formula>X13=""</formula>
    </cfRule>
  </conditionalFormatting>
  <conditionalFormatting sqref="O13:O62">
    <cfRule type="expression" dxfId="133" priority="293" stopIfTrue="1">
      <formula>AD13="ok"</formula>
    </cfRule>
    <cfRule type="expression" dxfId="132" priority="294" stopIfTrue="1">
      <formula>AD13=""</formula>
    </cfRule>
  </conditionalFormatting>
  <conditionalFormatting sqref="AC13:AC62">
    <cfRule type="cellIs" dxfId="131" priority="139" stopIfTrue="1" operator="equal">
      <formula>"ok"</formula>
    </cfRule>
    <cfRule type="cellIs" dxfId="130" priority="140" stopIfTrue="1" operator="equal">
      <formula>""</formula>
    </cfRule>
  </conditionalFormatting>
  <conditionalFormatting sqref="AD13:AD62">
    <cfRule type="cellIs" dxfId="129" priority="137" stopIfTrue="1" operator="equal">
      <formula>"ok"</formula>
    </cfRule>
    <cfRule type="cellIs" dxfId="128" priority="138" stopIfTrue="1" operator="equal">
      <formula>""</formula>
    </cfRule>
  </conditionalFormatting>
  <conditionalFormatting sqref="R13:R62">
    <cfRule type="cellIs" dxfId="127" priority="133" stopIfTrue="1" operator="equal">
      <formula>"ok"</formula>
    </cfRule>
    <cfRule type="cellIs" dxfId="126" priority="134" stopIfTrue="1" operator="equal">
      <formula>""</formula>
    </cfRule>
  </conditionalFormatting>
  <conditionalFormatting sqref="G7:H7">
    <cfRule type="expression" dxfId="125" priority="130">
      <formula>ISNONTEXT(G7)</formula>
    </cfRule>
  </conditionalFormatting>
  <conditionalFormatting sqref="C13:C14 C19 C23:C62">
    <cfRule type="expression" dxfId="124" priority="303" stopIfTrue="1">
      <formula>R13="ok"</formula>
    </cfRule>
    <cfRule type="expression" dxfId="123" priority="304" stopIfTrue="1">
      <formula>R13=""</formula>
    </cfRule>
  </conditionalFormatting>
  <conditionalFormatting sqref="S13:U62">
    <cfRule type="cellIs" dxfId="122" priority="127" stopIfTrue="1" operator="equal">
      <formula>"ok"</formula>
    </cfRule>
    <cfRule type="cellIs" dxfId="121" priority="128" stopIfTrue="1" operator="equal">
      <formula>""</formula>
    </cfRule>
  </conditionalFormatting>
  <conditionalFormatting sqref="G13 G19 G23:G62">
    <cfRule type="expression" dxfId="120" priority="121" stopIfTrue="1">
      <formula>V13="ok"</formula>
    </cfRule>
    <cfRule type="expression" dxfId="119" priority="122" stopIfTrue="1">
      <formula>V13=""</formula>
    </cfRule>
  </conditionalFormatting>
  <conditionalFormatting sqref="H13 H19 H23:H62">
    <cfRule type="expression" dxfId="118" priority="123" stopIfTrue="1">
      <formula>W13="ok"</formula>
    </cfRule>
    <cfRule type="expression" dxfId="117" priority="124" stopIfTrue="1">
      <formula>W13=""</formula>
    </cfRule>
  </conditionalFormatting>
  <conditionalFormatting sqref="V13:V62">
    <cfRule type="cellIs" dxfId="116" priority="119" stopIfTrue="1" operator="equal">
      <formula>"ok"</formula>
    </cfRule>
    <cfRule type="cellIs" dxfId="115" priority="120" stopIfTrue="1" operator="equal">
      <formula>""</formula>
    </cfRule>
  </conditionalFormatting>
  <conditionalFormatting sqref="W13:W62">
    <cfRule type="cellIs" dxfId="114" priority="117" stopIfTrue="1" operator="equal">
      <formula>"ok"</formula>
    </cfRule>
    <cfRule type="cellIs" dxfId="113" priority="118" stopIfTrue="1" operator="equal">
      <formula>""</formula>
    </cfRule>
  </conditionalFormatting>
  <conditionalFormatting sqref="C5">
    <cfRule type="expression" dxfId="112" priority="116">
      <formula>ISNONTEXT(C5)</formula>
    </cfRule>
  </conditionalFormatting>
  <conditionalFormatting sqref="C7">
    <cfRule type="expression" dxfId="111" priority="115">
      <formula>ISBLANK(C7)</formula>
    </cfRule>
  </conditionalFormatting>
  <conditionalFormatting sqref="M2 M6">
    <cfRule type="expression" dxfId="110" priority="311">
      <formula>IF($M2="",FALSE,TRUE)</formula>
    </cfRule>
  </conditionalFormatting>
  <conditionalFormatting sqref="F13 F19 F23:F62">
    <cfRule type="expression" dxfId="109" priority="314" stopIfTrue="1">
      <formula>U13="ok"</formula>
    </cfRule>
    <cfRule type="expression" dxfId="108" priority="315" stopIfTrue="1">
      <formula>U13=""</formula>
    </cfRule>
  </conditionalFormatting>
  <conditionalFormatting sqref="D14:E14">
    <cfRule type="expression" dxfId="107" priority="111" stopIfTrue="1">
      <formula>S14="ok"</formula>
    </cfRule>
    <cfRule type="expression" dxfId="106" priority="112" stopIfTrue="1">
      <formula>S14=""</formula>
    </cfRule>
  </conditionalFormatting>
  <conditionalFormatting sqref="G14">
    <cfRule type="expression" dxfId="105" priority="107" stopIfTrue="1">
      <formula>V14="ok"</formula>
    </cfRule>
    <cfRule type="expression" dxfId="104" priority="108" stopIfTrue="1">
      <formula>V14=""</formula>
    </cfRule>
  </conditionalFormatting>
  <conditionalFormatting sqref="H14">
    <cfRule type="expression" dxfId="103" priority="109" stopIfTrue="1">
      <formula>W14="ok"</formula>
    </cfRule>
    <cfRule type="expression" dxfId="102" priority="110" stopIfTrue="1">
      <formula>W14=""</formula>
    </cfRule>
  </conditionalFormatting>
  <conditionalFormatting sqref="F14">
    <cfRule type="expression" dxfId="101" priority="113" stopIfTrue="1">
      <formula>U14="ok"</formula>
    </cfRule>
    <cfRule type="expression" dxfId="100" priority="114" stopIfTrue="1">
      <formula>U14=""</formula>
    </cfRule>
  </conditionalFormatting>
  <conditionalFormatting sqref="J15 L15">
    <cfRule type="expression" dxfId="99" priority="103" stopIfTrue="1">
      <formula>Y15="ok"</formula>
    </cfRule>
    <cfRule type="expression" dxfId="98" priority="104" stopIfTrue="1">
      <formula>Y15=""</formula>
    </cfRule>
  </conditionalFormatting>
  <conditionalFormatting sqref="C15">
    <cfRule type="expression" dxfId="97" priority="105" stopIfTrue="1">
      <formula>R15="ok"</formula>
    </cfRule>
    <cfRule type="expression" dxfId="96" priority="106" stopIfTrue="1">
      <formula>R15=""</formula>
    </cfRule>
  </conditionalFormatting>
  <conditionalFormatting sqref="D15:E15">
    <cfRule type="expression" dxfId="95" priority="99" stopIfTrue="1">
      <formula>S15="ok"</formula>
    </cfRule>
    <cfRule type="expression" dxfId="94" priority="100" stopIfTrue="1">
      <formula>S15=""</formula>
    </cfRule>
  </conditionalFormatting>
  <conditionalFormatting sqref="G15">
    <cfRule type="expression" dxfId="93" priority="95" stopIfTrue="1">
      <formula>V15="ok"</formula>
    </cfRule>
    <cfRule type="expression" dxfId="92" priority="96" stopIfTrue="1">
      <formula>V15=""</formula>
    </cfRule>
  </conditionalFormatting>
  <conditionalFormatting sqref="H15">
    <cfRule type="expression" dxfId="91" priority="97" stopIfTrue="1">
      <formula>W15="ok"</formula>
    </cfRule>
    <cfRule type="expression" dxfId="90" priority="98" stopIfTrue="1">
      <formula>W15=""</formula>
    </cfRule>
  </conditionalFormatting>
  <conditionalFormatting sqref="F15">
    <cfRule type="expression" dxfId="89" priority="101" stopIfTrue="1">
      <formula>U15="ok"</formula>
    </cfRule>
    <cfRule type="expression" dxfId="88" priority="102" stopIfTrue="1">
      <formula>U15=""</formula>
    </cfRule>
  </conditionalFormatting>
  <conditionalFormatting sqref="J16 L16">
    <cfRule type="expression" dxfId="87" priority="91" stopIfTrue="1">
      <formula>Y16="ok"</formula>
    </cfRule>
    <cfRule type="expression" dxfId="86" priority="92" stopIfTrue="1">
      <formula>Y16=""</formula>
    </cfRule>
  </conditionalFormatting>
  <conditionalFormatting sqref="C16">
    <cfRule type="expression" dxfId="85" priority="93" stopIfTrue="1">
      <formula>R16="ok"</formula>
    </cfRule>
    <cfRule type="expression" dxfId="84" priority="94" stopIfTrue="1">
      <formula>R16=""</formula>
    </cfRule>
  </conditionalFormatting>
  <conditionalFormatting sqref="D16:E16">
    <cfRule type="expression" dxfId="83" priority="87" stopIfTrue="1">
      <formula>S16="ok"</formula>
    </cfRule>
    <cfRule type="expression" dxfId="82" priority="88" stopIfTrue="1">
      <formula>S16=""</formula>
    </cfRule>
  </conditionalFormatting>
  <conditionalFormatting sqref="G16">
    <cfRule type="expression" dxfId="81" priority="83" stopIfTrue="1">
      <formula>V16="ok"</formula>
    </cfRule>
    <cfRule type="expression" dxfId="80" priority="84" stopIfTrue="1">
      <formula>V16=""</formula>
    </cfRule>
  </conditionalFormatting>
  <conditionalFormatting sqref="H16">
    <cfRule type="expression" dxfId="79" priority="85" stopIfTrue="1">
      <formula>W16="ok"</formula>
    </cfRule>
    <cfRule type="expression" dxfId="78" priority="86" stopIfTrue="1">
      <formula>W16=""</formula>
    </cfRule>
  </conditionalFormatting>
  <conditionalFormatting sqref="F16">
    <cfRule type="expression" dxfId="77" priority="89" stopIfTrue="1">
      <formula>U16="ok"</formula>
    </cfRule>
    <cfRule type="expression" dxfId="76" priority="90" stopIfTrue="1">
      <formula>U16=""</formula>
    </cfRule>
  </conditionalFormatting>
  <conditionalFormatting sqref="J17 L17">
    <cfRule type="expression" dxfId="75" priority="79" stopIfTrue="1">
      <formula>Y17="ok"</formula>
    </cfRule>
    <cfRule type="expression" dxfId="74" priority="80" stopIfTrue="1">
      <formula>Y17=""</formula>
    </cfRule>
  </conditionalFormatting>
  <conditionalFormatting sqref="C17">
    <cfRule type="expression" dxfId="73" priority="81" stopIfTrue="1">
      <formula>R17="ok"</formula>
    </cfRule>
    <cfRule type="expression" dxfId="72" priority="82" stopIfTrue="1">
      <formula>R17=""</formula>
    </cfRule>
  </conditionalFormatting>
  <conditionalFormatting sqref="D17:E17">
    <cfRule type="expression" dxfId="71" priority="75" stopIfTrue="1">
      <formula>S17="ok"</formula>
    </cfRule>
    <cfRule type="expression" dxfId="70" priority="76" stopIfTrue="1">
      <formula>S17=""</formula>
    </cfRule>
  </conditionalFormatting>
  <conditionalFormatting sqref="G17">
    <cfRule type="expression" dxfId="69" priority="71" stopIfTrue="1">
      <formula>V17="ok"</formula>
    </cfRule>
    <cfRule type="expression" dxfId="68" priority="72" stopIfTrue="1">
      <formula>V17=""</formula>
    </cfRule>
  </conditionalFormatting>
  <conditionalFormatting sqref="H17">
    <cfRule type="expression" dxfId="67" priority="73" stopIfTrue="1">
      <formula>W17="ok"</formula>
    </cfRule>
    <cfRule type="expression" dxfId="66" priority="74" stopIfTrue="1">
      <formula>W17=""</formula>
    </cfRule>
  </conditionalFormatting>
  <conditionalFormatting sqref="F17">
    <cfRule type="expression" dxfId="65" priority="77" stopIfTrue="1">
      <formula>U17="ok"</formula>
    </cfRule>
    <cfRule type="expression" dxfId="64" priority="78" stopIfTrue="1">
      <formula>U17=""</formula>
    </cfRule>
  </conditionalFormatting>
  <conditionalFormatting sqref="J18">
    <cfRule type="expression" dxfId="63" priority="67" stopIfTrue="1">
      <formula>Y18="ok"</formula>
    </cfRule>
    <cfRule type="expression" dxfId="62" priority="68" stopIfTrue="1">
      <formula>Y18=""</formula>
    </cfRule>
  </conditionalFormatting>
  <conditionalFormatting sqref="C18">
    <cfRule type="expression" dxfId="61" priority="69" stopIfTrue="1">
      <formula>R18="ok"</formula>
    </cfRule>
    <cfRule type="expression" dxfId="60" priority="70" stopIfTrue="1">
      <formula>R18=""</formula>
    </cfRule>
  </conditionalFormatting>
  <conditionalFormatting sqref="D18:E18">
    <cfRule type="expression" dxfId="59" priority="63" stopIfTrue="1">
      <formula>S18="ok"</formula>
    </cfRule>
    <cfRule type="expression" dxfId="58" priority="64" stopIfTrue="1">
      <formula>S18=""</formula>
    </cfRule>
  </conditionalFormatting>
  <conditionalFormatting sqref="G18">
    <cfRule type="expression" dxfId="57" priority="59" stopIfTrue="1">
      <formula>V18="ok"</formula>
    </cfRule>
    <cfRule type="expression" dxfId="56" priority="60" stopIfTrue="1">
      <formula>V18=""</formula>
    </cfRule>
  </conditionalFormatting>
  <conditionalFormatting sqref="H18">
    <cfRule type="expression" dxfId="55" priority="61" stopIfTrue="1">
      <formula>W18="ok"</formula>
    </cfRule>
    <cfRule type="expression" dxfId="54" priority="62" stopIfTrue="1">
      <formula>W18=""</formula>
    </cfRule>
  </conditionalFormatting>
  <conditionalFormatting sqref="F18">
    <cfRule type="expression" dxfId="53" priority="65" stopIfTrue="1">
      <formula>U18="ok"</formula>
    </cfRule>
    <cfRule type="expression" dxfId="52" priority="66" stopIfTrue="1">
      <formula>U18=""</formula>
    </cfRule>
  </conditionalFormatting>
  <conditionalFormatting sqref="D20:E20">
    <cfRule type="expression" dxfId="51" priority="45" stopIfTrue="1">
      <formula>S20="ok"</formula>
    </cfRule>
    <cfRule type="expression" dxfId="50" priority="46" stopIfTrue="1">
      <formula>S20=""</formula>
    </cfRule>
  </conditionalFormatting>
  <conditionalFormatting sqref="C20">
    <cfRule type="expression" dxfId="49" priority="47" stopIfTrue="1">
      <formula>R20="ok"</formula>
    </cfRule>
    <cfRule type="expression" dxfId="48" priority="48" stopIfTrue="1">
      <formula>R20=""</formula>
    </cfRule>
  </conditionalFormatting>
  <conditionalFormatting sqref="G20">
    <cfRule type="expression" dxfId="47" priority="41" stopIfTrue="1">
      <formula>V20="ok"</formula>
    </cfRule>
    <cfRule type="expression" dxfId="46" priority="42" stopIfTrue="1">
      <formula>V20=""</formula>
    </cfRule>
  </conditionalFormatting>
  <conditionalFormatting sqref="H20">
    <cfRule type="expression" dxfId="45" priority="43" stopIfTrue="1">
      <formula>W20="ok"</formula>
    </cfRule>
    <cfRule type="expression" dxfId="44" priority="44" stopIfTrue="1">
      <formula>W20=""</formula>
    </cfRule>
  </conditionalFormatting>
  <conditionalFormatting sqref="F20">
    <cfRule type="expression" dxfId="43" priority="49" stopIfTrue="1">
      <formula>U20="ok"</formula>
    </cfRule>
    <cfRule type="expression" dxfId="42" priority="50" stopIfTrue="1">
      <formula>U20=""</formula>
    </cfRule>
  </conditionalFormatting>
  <conditionalFormatting sqref="J21 L21">
    <cfRule type="expression" dxfId="41" priority="39" stopIfTrue="1">
      <formula>Y21="ok"</formula>
    </cfRule>
    <cfRule type="expression" dxfId="40" priority="40" stopIfTrue="1">
      <formula>Y21=""</formula>
    </cfRule>
  </conditionalFormatting>
  <conditionalFormatting sqref="D21:E21">
    <cfRule type="expression" dxfId="39" priority="33" stopIfTrue="1">
      <formula>S21="ok"</formula>
    </cfRule>
    <cfRule type="expression" dxfId="38" priority="34" stopIfTrue="1">
      <formula>S21=""</formula>
    </cfRule>
  </conditionalFormatting>
  <conditionalFormatting sqref="C21">
    <cfRule type="expression" dxfId="37" priority="35" stopIfTrue="1">
      <formula>R21="ok"</formula>
    </cfRule>
    <cfRule type="expression" dxfId="36" priority="36" stopIfTrue="1">
      <formula>R21=""</formula>
    </cfRule>
  </conditionalFormatting>
  <conditionalFormatting sqref="G21">
    <cfRule type="expression" dxfId="35" priority="29" stopIfTrue="1">
      <formula>V21="ok"</formula>
    </cfRule>
    <cfRule type="expression" dxfId="34" priority="30" stopIfTrue="1">
      <formula>V21=""</formula>
    </cfRule>
  </conditionalFormatting>
  <conditionalFormatting sqref="H21">
    <cfRule type="expression" dxfId="33" priority="31" stopIfTrue="1">
      <formula>W21="ok"</formula>
    </cfRule>
    <cfRule type="expression" dxfId="32" priority="32" stopIfTrue="1">
      <formula>W21=""</formula>
    </cfRule>
  </conditionalFormatting>
  <conditionalFormatting sqref="F21">
    <cfRule type="expression" dxfId="31" priority="37" stopIfTrue="1">
      <formula>U21="ok"</formula>
    </cfRule>
    <cfRule type="expression" dxfId="30" priority="38" stopIfTrue="1">
      <formula>U21=""</formula>
    </cfRule>
  </conditionalFormatting>
  <conditionalFormatting sqref="J22:L22">
    <cfRule type="expression" dxfId="29" priority="27" stopIfTrue="1">
      <formula>Y22="ok"</formula>
    </cfRule>
    <cfRule type="expression" dxfId="28" priority="28" stopIfTrue="1">
      <formula>Y22=""</formula>
    </cfRule>
  </conditionalFormatting>
  <conditionalFormatting sqref="D22:E22">
    <cfRule type="expression" dxfId="27" priority="21" stopIfTrue="1">
      <formula>S22="ok"</formula>
    </cfRule>
    <cfRule type="expression" dxfId="26" priority="22" stopIfTrue="1">
      <formula>S22=""</formula>
    </cfRule>
  </conditionalFormatting>
  <conditionalFormatting sqref="C22">
    <cfRule type="expression" dxfId="25" priority="23" stopIfTrue="1">
      <formula>R22="ok"</formula>
    </cfRule>
    <cfRule type="expression" dxfId="24" priority="24" stopIfTrue="1">
      <formula>R22=""</formula>
    </cfRule>
  </conditionalFormatting>
  <conditionalFormatting sqref="G22">
    <cfRule type="expression" dxfId="23" priority="17" stopIfTrue="1">
      <formula>V22="ok"</formula>
    </cfRule>
    <cfRule type="expression" dxfId="22" priority="18" stopIfTrue="1">
      <formula>V22=""</formula>
    </cfRule>
  </conditionalFormatting>
  <conditionalFormatting sqref="H22">
    <cfRule type="expression" dxfId="21" priority="19" stopIfTrue="1">
      <formula>W22="ok"</formula>
    </cfRule>
    <cfRule type="expression" dxfId="20" priority="20" stopIfTrue="1">
      <formula>W22=""</formula>
    </cfRule>
  </conditionalFormatting>
  <conditionalFormatting sqref="F22">
    <cfRule type="expression" dxfId="19" priority="25" stopIfTrue="1">
      <formula>U22="ok"</formula>
    </cfRule>
    <cfRule type="expression" dxfId="18" priority="26" stopIfTrue="1">
      <formula>U22=""</formula>
    </cfRule>
  </conditionalFormatting>
  <conditionalFormatting sqref="K18">
    <cfRule type="expression" dxfId="17" priority="318" stopIfTrue="1">
      <formula>AE18="ok"</formula>
    </cfRule>
    <cfRule type="expression" dxfId="16" priority="319" stopIfTrue="1">
      <formula>AE18=""</formula>
    </cfRule>
  </conditionalFormatting>
  <conditionalFormatting sqref="P18">
    <cfRule type="expression" dxfId="15" priority="15" stopIfTrue="1">
      <formula>AE18="ok"</formula>
    </cfRule>
    <cfRule type="expression" dxfId="14" priority="16" stopIfTrue="1">
      <formula>AE18=""</formula>
    </cfRule>
  </conditionalFormatting>
  <conditionalFormatting sqref="K14:K17">
    <cfRule type="expression" dxfId="13" priority="322" stopIfTrue="1">
      <formula>X14="ok"</formula>
    </cfRule>
    <cfRule type="expression" dxfId="12" priority="323" stopIfTrue="1">
      <formula>X14=""</formula>
    </cfRule>
  </conditionalFormatting>
  <conditionalFormatting sqref="K19:K21">
    <cfRule type="expression" dxfId="11" priority="11" stopIfTrue="1">
      <formula>Z19="ok"</formula>
    </cfRule>
    <cfRule type="expression" dxfId="10" priority="12" stopIfTrue="1">
      <formula>Z19=""</formula>
    </cfRule>
  </conditionalFormatting>
  <conditionalFormatting sqref="I14">
    <cfRule type="expression" dxfId="9" priority="9" stopIfTrue="1">
      <formula>X14="ok"</formula>
    </cfRule>
    <cfRule type="expression" dxfId="8" priority="10" stopIfTrue="1">
      <formula>X14=""</formula>
    </cfRule>
  </conditionalFormatting>
  <conditionalFormatting sqref="I15">
    <cfRule type="expression" dxfId="7" priority="7" stopIfTrue="1">
      <formula>X15="ok"</formula>
    </cfRule>
    <cfRule type="expression" dxfId="6" priority="8" stopIfTrue="1">
      <formula>X15=""</formula>
    </cfRule>
  </conditionalFormatting>
  <conditionalFormatting sqref="I16">
    <cfRule type="expression" dxfId="5" priority="5" stopIfTrue="1">
      <formula>X16="ok"</formula>
    </cfRule>
    <cfRule type="expression" dxfId="4" priority="6" stopIfTrue="1">
      <formula>X16=""</formula>
    </cfRule>
  </conditionalFormatting>
  <conditionalFormatting sqref="I17">
    <cfRule type="expression" dxfId="3" priority="3" stopIfTrue="1">
      <formula>X17="ok"</formula>
    </cfRule>
    <cfRule type="expression" dxfId="2" priority="4" stopIfTrue="1">
      <formula>X17=""</formula>
    </cfRule>
  </conditionalFormatting>
  <conditionalFormatting sqref="I18">
    <cfRule type="expression" dxfId="1" priority="1" stopIfTrue="1">
      <formula>X18="ok"</formula>
    </cfRule>
    <cfRule type="expression" dxfId="0" priority="2" stopIfTrue="1">
      <formula>X18=""</formula>
    </cfRule>
  </conditionalFormatting>
  <dataValidations xWindow="482" yWindow="622" count="26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9:K62 K13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17 P19:P62">
      <formula1>IF(C13="T",FALSE,TRUE)</formula1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8">
      <formula1>IF(C18="T",FALSE,TRUE)</formula1>
    </dataValidation>
    <dataValidation type="custom" showErrorMessage="1" errorTitle="Name of NGSB" error="Please enter the Name of Non-Government Standards Body." prompt="_x000a_" sqref="I18:I62 I13 K14:K17">
      <formula1>IF(ISNONTEXT(I13),FALSE,TRUE)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 t="s">
        <v>144</v>
      </c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Beeman, Melinda </cp:lastModifiedBy>
  <cp:lastPrinted>2016-08-09T21:49:47Z</cp:lastPrinted>
  <dcterms:created xsi:type="dcterms:W3CDTF">2007-08-23T20:46:35Z</dcterms:created>
  <dcterms:modified xsi:type="dcterms:W3CDTF">2019-11-08T20:09:55Z</dcterms:modified>
</cp:coreProperties>
</file>