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codeName="ThisWorkbook"/>
  <mc:AlternateContent xmlns:mc="http://schemas.openxmlformats.org/markup-compatibility/2006">
    <mc:Choice Requires="x15">
      <x15ac:absPath xmlns:x15ac="http://schemas.microsoft.com/office/spreadsheetml/2010/11/ac" url="https://doxcelerate-my.sharepoint.com/personal/djohnson_doxcelerate_com/Documents/Desktop/Tech Std/OMB/2020/Submissions/Bulk/Completed/"/>
    </mc:Choice>
  </mc:AlternateContent>
  <xr:revisionPtr revIDLastSave="12" documentId="8_{4E0C4CA3-7E46-407D-ABA9-48472A2FF481}" xr6:coauthVersionLast="46" xr6:coauthVersionMax="46" xr10:uidLastSave="{12529321-838B-4388-9701-5B8649B9B969}"/>
  <workbookProtection workbookPassword="E390" lockStructure="1"/>
  <bookViews>
    <workbookView xWindow="1920" yWindow="1524" windowWidth="19236" windowHeight="10836" xr2:uid="{00000000-000D-0000-FFFF-FFFF00000000}"/>
  </bookViews>
  <sheets>
    <sheet name="Input" sheetId="1" r:id="rId1"/>
    <sheet name="Org List" sheetId="2" r:id="rId2"/>
  </sheets>
  <definedNames>
    <definedName name="INPUT">Input!$I$13:$P$61</definedName>
    <definedName name="No_of_Columns">Input!$AH$12</definedName>
    <definedName name="No_of_Product_Classes">Input!#REF!</definedName>
    <definedName name="PrClDesc">#REF!</definedName>
    <definedName name="_xlnm.Print_Area" localSheetId="0">Input!$A:$AA</definedName>
    <definedName name="_xlnm.Print_Titles" localSheetId="0">Input!$12:$12</definedName>
    <definedName name="_xlnm.Print_Titles" localSheetId="1">'Org List'!$1:$2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70" i="1" l="1"/>
  <c r="S70" i="1"/>
  <c r="T70" i="1"/>
  <c r="U70" i="1"/>
  <c r="B70" i="1" s="1"/>
  <c r="V70" i="1"/>
  <c r="W70" i="1"/>
  <c r="X70" i="1"/>
  <c r="Y70" i="1"/>
  <c r="Z70" i="1"/>
  <c r="AA70" i="1"/>
  <c r="AB70" i="1"/>
  <c r="AC70" i="1"/>
  <c r="AD70" i="1"/>
  <c r="AE70" i="1"/>
  <c r="B71" i="1"/>
  <c r="R71" i="1"/>
  <c r="S71" i="1"/>
  <c r="T71" i="1"/>
  <c r="U71" i="1"/>
  <c r="V71" i="1"/>
  <c r="W71" i="1"/>
  <c r="X71" i="1"/>
  <c r="Y71" i="1"/>
  <c r="Z71" i="1"/>
  <c r="AA71" i="1"/>
  <c r="AB71" i="1"/>
  <c r="AC71" i="1"/>
  <c r="AD71" i="1"/>
  <c r="AE71" i="1"/>
  <c r="R72" i="1"/>
  <c r="B72" i="1" s="1"/>
  <c r="S72" i="1"/>
  <c r="T72" i="1"/>
  <c r="U72" i="1"/>
  <c r="V72" i="1"/>
  <c r="W72" i="1"/>
  <c r="X72" i="1"/>
  <c r="Y72" i="1"/>
  <c r="Z72" i="1"/>
  <c r="AA72" i="1"/>
  <c r="AB72" i="1"/>
  <c r="AC72" i="1"/>
  <c r="AD72" i="1"/>
  <c r="AE72" i="1"/>
  <c r="R73" i="1"/>
  <c r="S73" i="1"/>
  <c r="B73" i="1" s="1"/>
  <c r="T73" i="1"/>
  <c r="U73" i="1"/>
  <c r="V73" i="1"/>
  <c r="W73" i="1"/>
  <c r="X73" i="1"/>
  <c r="Y73" i="1"/>
  <c r="Z73" i="1"/>
  <c r="AA73" i="1"/>
  <c r="AB73" i="1"/>
  <c r="AC73" i="1"/>
  <c r="AD73" i="1"/>
  <c r="AE73" i="1"/>
  <c r="R74" i="1"/>
  <c r="B74" i="1" s="1"/>
  <c r="S74" i="1"/>
  <c r="T74" i="1"/>
  <c r="U74" i="1"/>
  <c r="V74" i="1"/>
  <c r="W74" i="1"/>
  <c r="X74" i="1"/>
  <c r="Y74" i="1"/>
  <c r="Z74" i="1"/>
  <c r="AA74" i="1"/>
  <c r="AB74" i="1"/>
  <c r="AC74" i="1"/>
  <c r="AD74" i="1"/>
  <c r="AE74" i="1"/>
  <c r="R75" i="1"/>
  <c r="B75" i="1" s="1"/>
  <c r="S75" i="1"/>
  <c r="T75" i="1"/>
  <c r="U75" i="1"/>
  <c r="V75" i="1"/>
  <c r="W75" i="1"/>
  <c r="X75" i="1"/>
  <c r="Y75" i="1"/>
  <c r="Z75" i="1"/>
  <c r="AA75" i="1"/>
  <c r="AB75" i="1"/>
  <c r="AC75" i="1"/>
  <c r="AD75" i="1"/>
  <c r="AE75" i="1"/>
  <c r="R76" i="1"/>
  <c r="B76" i="1" s="1"/>
  <c r="S76" i="1"/>
  <c r="T76" i="1"/>
  <c r="U76" i="1"/>
  <c r="V76" i="1"/>
  <c r="W76" i="1"/>
  <c r="X76" i="1"/>
  <c r="Y76" i="1"/>
  <c r="Z76" i="1"/>
  <c r="AA76" i="1"/>
  <c r="AB76" i="1"/>
  <c r="AC76" i="1"/>
  <c r="AD76" i="1"/>
  <c r="AE76" i="1"/>
  <c r="R77" i="1"/>
  <c r="B77" i="1" s="1"/>
  <c r="S77" i="1"/>
  <c r="T77" i="1"/>
  <c r="U77" i="1"/>
  <c r="V77" i="1"/>
  <c r="W77" i="1"/>
  <c r="X77" i="1"/>
  <c r="Y77" i="1"/>
  <c r="Z77" i="1"/>
  <c r="AA77" i="1"/>
  <c r="AB77" i="1"/>
  <c r="AC77" i="1"/>
  <c r="AD77" i="1"/>
  <c r="AE77" i="1"/>
  <c r="R78" i="1"/>
  <c r="S78" i="1"/>
  <c r="T78" i="1"/>
  <c r="U78" i="1"/>
  <c r="B78" i="1" s="1"/>
  <c r="V78" i="1"/>
  <c r="W78" i="1"/>
  <c r="X78" i="1"/>
  <c r="Y78" i="1"/>
  <c r="Z78" i="1"/>
  <c r="AA78" i="1"/>
  <c r="AB78" i="1"/>
  <c r="AC78" i="1"/>
  <c r="AD78" i="1"/>
  <c r="AE78" i="1"/>
  <c r="B79" i="1"/>
  <c r="R79" i="1"/>
  <c r="S79" i="1"/>
  <c r="T79" i="1"/>
  <c r="U79" i="1"/>
  <c r="V79" i="1"/>
  <c r="W79" i="1"/>
  <c r="X79" i="1"/>
  <c r="Y79" i="1"/>
  <c r="Z79" i="1"/>
  <c r="AA79" i="1"/>
  <c r="AB79" i="1"/>
  <c r="AC79" i="1"/>
  <c r="AD79" i="1"/>
  <c r="AE79" i="1"/>
  <c r="R80" i="1"/>
  <c r="B80" i="1" s="1"/>
  <c r="S80" i="1"/>
  <c r="T80" i="1"/>
  <c r="U80" i="1"/>
  <c r="V80" i="1"/>
  <c r="W80" i="1"/>
  <c r="X80" i="1"/>
  <c r="Y80" i="1"/>
  <c r="Z80" i="1"/>
  <c r="AA80" i="1"/>
  <c r="AB80" i="1"/>
  <c r="AC80" i="1"/>
  <c r="AD80" i="1"/>
  <c r="AE80" i="1"/>
  <c r="R65" i="1"/>
  <c r="S65" i="1"/>
  <c r="T65" i="1"/>
  <c r="U65" i="1"/>
  <c r="V65" i="1"/>
  <c r="W65" i="1"/>
  <c r="X65" i="1"/>
  <c r="Y65" i="1"/>
  <c r="Z65" i="1"/>
  <c r="AA65" i="1"/>
  <c r="AB65" i="1"/>
  <c r="AC65" i="1"/>
  <c r="AD65" i="1"/>
  <c r="AE65" i="1"/>
  <c r="R66" i="1"/>
  <c r="S66" i="1"/>
  <c r="T66" i="1"/>
  <c r="U66" i="1"/>
  <c r="V66" i="1"/>
  <c r="W66" i="1"/>
  <c r="X66" i="1"/>
  <c r="Y66" i="1"/>
  <c r="Z66" i="1"/>
  <c r="AA66" i="1"/>
  <c r="AB66" i="1"/>
  <c r="AC66" i="1"/>
  <c r="AD66" i="1"/>
  <c r="AE66" i="1"/>
  <c r="R67" i="1"/>
  <c r="S67" i="1"/>
  <c r="T67" i="1"/>
  <c r="U67" i="1"/>
  <c r="V67" i="1"/>
  <c r="W67" i="1"/>
  <c r="X67" i="1"/>
  <c r="Y67" i="1"/>
  <c r="Z67" i="1"/>
  <c r="AA67" i="1"/>
  <c r="AB67" i="1"/>
  <c r="AC67" i="1"/>
  <c r="AD67" i="1"/>
  <c r="AE67" i="1"/>
  <c r="R68" i="1"/>
  <c r="S68" i="1"/>
  <c r="T68" i="1"/>
  <c r="U68" i="1"/>
  <c r="V68" i="1"/>
  <c r="W68" i="1"/>
  <c r="X68" i="1"/>
  <c r="Y68" i="1"/>
  <c r="Z68" i="1"/>
  <c r="AA68" i="1"/>
  <c r="AB68" i="1"/>
  <c r="AC68" i="1"/>
  <c r="AD68" i="1"/>
  <c r="AE68" i="1"/>
  <c r="R69" i="1"/>
  <c r="S69" i="1"/>
  <c r="B69" i="1" s="1"/>
  <c r="T69" i="1"/>
  <c r="U69" i="1"/>
  <c r="V69" i="1"/>
  <c r="W69" i="1"/>
  <c r="X69" i="1"/>
  <c r="Y69" i="1"/>
  <c r="Z69" i="1"/>
  <c r="AA69" i="1"/>
  <c r="AB69" i="1"/>
  <c r="AC69" i="1"/>
  <c r="AD69" i="1"/>
  <c r="AE69" i="1"/>
  <c r="AE64" i="1"/>
  <c r="AD64" i="1"/>
  <c r="AC64" i="1"/>
  <c r="AB64" i="1"/>
  <c r="AA64" i="1"/>
  <c r="Z64" i="1"/>
  <c r="Y64" i="1"/>
  <c r="X64" i="1"/>
  <c r="W64" i="1"/>
  <c r="V64" i="1"/>
  <c r="U64" i="1"/>
  <c r="T64" i="1"/>
  <c r="S64" i="1"/>
  <c r="R64" i="1"/>
  <c r="AE63" i="1"/>
  <c r="AD63" i="1"/>
  <c r="AC63" i="1"/>
  <c r="AB63" i="1"/>
  <c r="AA63" i="1"/>
  <c r="Z63" i="1"/>
  <c r="Y63" i="1"/>
  <c r="X63" i="1"/>
  <c r="W63" i="1"/>
  <c r="V63" i="1"/>
  <c r="U63" i="1"/>
  <c r="T63" i="1"/>
  <c r="S63" i="1"/>
  <c r="R63" i="1"/>
  <c r="AE62" i="1"/>
  <c r="AD62" i="1"/>
  <c r="AC62" i="1"/>
  <c r="AB62" i="1"/>
  <c r="AA62" i="1"/>
  <c r="Z62" i="1"/>
  <c r="Y62" i="1"/>
  <c r="X62" i="1"/>
  <c r="W62" i="1"/>
  <c r="V62" i="1"/>
  <c r="U62" i="1"/>
  <c r="T62" i="1"/>
  <c r="S62" i="1"/>
  <c r="R62" i="1"/>
  <c r="B64" i="1" l="1"/>
  <c r="B65" i="1"/>
  <c r="B67" i="1"/>
  <c r="B66" i="1"/>
  <c r="B68" i="1"/>
  <c r="B63" i="1"/>
  <c r="B62" i="1"/>
  <c r="R22" i="1" l="1"/>
  <c r="S22" i="1"/>
  <c r="T22" i="1"/>
  <c r="U22" i="1"/>
  <c r="V22" i="1"/>
  <c r="W22" i="1"/>
  <c r="X22" i="1"/>
  <c r="Y22" i="1"/>
  <c r="Z22" i="1"/>
  <c r="AA22" i="1"/>
  <c r="AB22" i="1"/>
  <c r="AC22" i="1"/>
  <c r="AD22" i="1"/>
  <c r="AE22" i="1"/>
  <c r="B22" i="1" l="1"/>
  <c r="AC11" i="1"/>
  <c r="V11" i="1"/>
  <c r="U14" i="1" l="1"/>
  <c r="U15" i="1"/>
  <c r="U16" i="1"/>
  <c r="U17" i="1"/>
  <c r="U18" i="1"/>
  <c r="U19" i="1"/>
  <c r="U20" i="1"/>
  <c r="U21"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13" i="1"/>
  <c r="U11" i="1"/>
  <c r="I5" i="1" l="1"/>
  <c r="M2" i="1" l="1"/>
  <c r="AD14" i="1" l="1"/>
  <c r="AD15" i="1"/>
  <c r="AD16" i="1"/>
  <c r="AD17" i="1"/>
  <c r="AD18" i="1"/>
  <c r="AD19" i="1"/>
  <c r="AD20" i="1"/>
  <c r="AD21"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13" i="1"/>
  <c r="V14" i="1"/>
  <c r="W14" i="1"/>
  <c r="V15" i="1"/>
  <c r="W15" i="1"/>
  <c r="V16" i="1"/>
  <c r="W16" i="1"/>
  <c r="V17" i="1"/>
  <c r="W17" i="1"/>
  <c r="V18" i="1"/>
  <c r="W18" i="1"/>
  <c r="V19" i="1"/>
  <c r="W19" i="1"/>
  <c r="V20" i="1"/>
  <c r="W20" i="1"/>
  <c r="V21" i="1"/>
  <c r="W21"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W13" i="1"/>
  <c r="V13" i="1"/>
  <c r="W12" i="1"/>
  <c r="V12" i="1"/>
  <c r="R36" i="1"/>
  <c r="S36" i="1"/>
  <c r="T36" i="1"/>
  <c r="X36" i="1"/>
  <c r="Y36" i="1"/>
  <c r="Z36" i="1"/>
  <c r="AA36" i="1"/>
  <c r="AB36" i="1"/>
  <c r="AC36" i="1"/>
  <c r="AE36" i="1"/>
  <c r="R37" i="1"/>
  <c r="S37" i="1"/>
  <c r="T37" i="1"/>
  <c r="X37" i="1"/>
  <c r="Y37" i="1"/>
  <c r="Z37" i="1"/>
  <c r="AA37" i="1"/>
  <c r="AB37" i="1"/>
  <c r="AC37" i="1"/>
  <c r="AE37" i="1"/>
  <c r="R38" i="1"/>
  <c r="S38" i="1"/>
  <c r="T38" i="1"/>
  <c r="X38" i="1"/>
  <c r="Y38" i="1"/>
  <c r="Z38" i="1"/>
  <c r="AA38" i="1"/>
  <c r="AB38" i="1"/>
  <c r="AC38" i="1"/>
  <c r="AE38" i="1"/>
  <c r="R39" i="1"/>
  <c r="S39" i="1"/>
  <c r="T39" i="1"/>
  <c r="X39" i="1"/>
  <c r="Y39" i="1"/>
  <c r="Z39" i="1"/>
  <c r="AA39" i="1"/>
  <c r="AB39" i="1"/>
  <c r="AC39" i="1"/>
  <c r="AE39" i="1"/>
  <c r="R40" i="1"/>
  <c r="S40" i="1"/>
  <c r="T40" i="1"/>
  <c r="X40" i="1"/>
  <c r="Y40" i="1"/>
  <c r="Z40" i="1"/>
  <c r="AA40" i="1"/>
  <c r="AB40" i="1"/>
  <c r="AC40" i="1"/>
  <c r="AE40" i="1"/>
  <c r="R41" i="1"/>
  <c r="S41" i="1"/>
  <c r="T41" i="1"/>
  <c r="X41" i="1"/>
  <c r="Y41" i="1"/>
  <c r="Z41" i="1"/>
  <c r="AA41" i="1"/>
  <c r="AB41" i="1"/>
  <c r="AC41" i="1"/>
  <c r="AE41" i="1"/>
  <c r="R42" i="1"/>
  <c r="S42" i="1"/>
  <c r="T42" i="1"/>
  <c r="X42" i="1"/>
  <c r="Y42" i="1"/>
  <c r="Z42" i="1"/>
  <c r="AA42" i="1"/>
  <c r="AB42" i="1"/>
  <c r="AC42" i="1"/>
  <c r="AE42" i="1"/>
  <c r="R43" i="1"/>
  <c r="S43" i="1"/>
  <c r="T43" i="1"/>
  <c r="X43" i="1"/>
  <c r="Y43" i="1"/>
  <c r="Z43" i="1"/>
  <c r="AA43" i="1"/>
  <c r="AB43" i="1"/>
  <c r="AC43" i="1"/>
  <c r="AE43" i="1"/>
  <c r="R44" i="1"/>
  <c r="S44" i="1"/>
  <c r="T44" i="1"/>
  <c r="X44" i="1"/>
  <c r="Y44" i="1"/>
  <c r="Z44" i="1"/>
  <c r="AA44" i="1"/>
  <c r="AB44" i="1"/>
  <c r="AC44" i="1"/>
  <c r="AE44" i="1"/>
  <c r="R45" i="1"/>
  <c r="S45" i="1"/>
  <c r="T45" i="1"/>
  <c r="X45" i="1"/>
  <c r="Y45" i="1"/>
  <c r="Z45" i="1"/>
  <c r="AA45" i="1"/>
  <c r="AB45" i="1"/>
  <c r="AC45" i="1"/>
  <c r="AE45" i="1"/>
  <c r="R46" i="1"/>
  <c r="S46" i="1"/>
  <c r="T46" i="1"/>
  <c r="X46" i="1"/>
  <c r="Y46" i="1"/>
  <c r="Z46" i="1"/>
  <c r="AA46" i="1"/>
  <c r="AB46" i="1"/>
  <c r="AC46" i="1"/>
  <c r="AE46" i="1"/>
  <c r="R47" i="1"/>
  <c r="S47" i="1"/>
  <c r="T47" i="1"/>
  <c r="X47" i="1"/>
  <c r="Y47" i="1"/>
  <c r="Z47" i="1"/>
  <c r="AA47" i="1"/>
  <c r="AB47" i="1"/>
  <c r="AC47" i="1"/>
  <c r="AE47" i="1"/>
  <c r="R48" i="1"/>
  <c r="S48" i="1"/>
  <c r="T48" i="1"/>
  <c r="X48" i="1"/>
  <c r="Y48" i="1"/>
  <c r="Z48" i="1"/>
  <c r="AA48" i="1"/>
  <c r="AB48" i="1"/>
  <c r="AC48" i="1"/>
  <c r="AE48" i="1"/>
  <c r="R49" i="1"/>
  <c r="S49" i="1"/>
  <c r="T49" i="1"/>
  <c r="X49" i="1"/>
  <c r="Y49" i="1"/>
  <c r="Z49" i="1"/>
  <c r="AA49" i="1"/>
  <c r="AB49" i="1"/>
  <c r="AC49" i="1"/>
  <c r="AE49" i="1"/>
  <c r="R50" i="1"/>
  <c r="S50" i="1"/>
  <c r="T50" i="1"/>
  <c r="X50" i="1"/>
  <c r="Y50" i="1"/>
  <c r="Z50" i="1"/>
  <c r="AA50" i="1"/>
  <c r="AB50" i="1"/>
  <c r="AC50" i="1"/>
  <c r="AE50" i="1"/>
  <c r="R51" i="1"/>
  <c r="S51" i="1"/>
  <c r="T51" i="1"/>
  <c r="X51" i="1"/>
  <c r="Y51" i="1"/>
  <c r="Z51" i="1"/>
  <c r="AA51" i="1"/>
  <c r="AB51" i="1"/>
  <c r="AC51" i="1"/>
  <c r="AE51" i="1"/>
  <c r="R52" i="1"/>
  <c r="S52" i="1"/>
  <c r="T52" i="1"/>
  <c r="X52" i="1"/>
  <c r="Y52" i="1"/>
  <c r="Z52" i="1"/>
  <c r="AA52" i="1"/>
  <c r="AB52" i="1"/>
  <c r="AC52" i="1"/>
  <c r="AE52" i="1"/>
  <c r="R53" i="1"/>
  <c r="S53" i="1"/>
  <c r="T53" i="1"/>
  <c r="X53" i="1"/>
  <c r="Y53" i="1"/>
  <c r="Z53" i="1"/>
  <c r="AA53" i="1"/>
  <c r="AB53" i="1"/>
  <c r="AC53" i="1"/>
  <c r="AE53" i="1"/>
  <c r="R54" i="1"/>
  <c r="S54" i="1"/>
  <c r="T54" i="1"/>
  <c r="X54" i="1"/>
  <c r="Y54" i="1"/>
  <c r="Z54" i="1"/>
  <c r="AA54" i="1"/>
  <c r="AB54" i="1"/>
  <c r="AC54" i="1"/>
  <c r="AE54" i="1"/>
  <c r="R55" i="1"/>
  <c r="S55" i="1"/>
  <c r="T55" i="1"/>
  <c r="X55" i="1"/>
  <c r="Y55" i="1"/>
  <c r="Z55" i="1"/>
  <c r="AA55" i="1"/>
  <c r="AB55" i="1"/>
  <c r="AC55" i="1"/>
  <c r="AE55" i="1"/>
  <c r="R56" i="1"/>
  <c r="S56" i="1"/>
  <c r="T56" i="1"/>
  <c r="X56" i="1"/>
  <c r="Y56" i="1"/>
  <c r="Z56" i="1"/>
  <c r="AA56" i="1"/>
  <c r="AB56" i="1"/>
  <c r="AC56" i="1"/>
  <c r="AE56" i="1"/>
  <c r="R57" i="1"/>
  <c r="S57" i="1"/>
  <c r="T57" i="1"/>
  <c r="X57" i="1"/>
  <c r="Y57" i="1"/>
  <c r="Z57" i="1"/>
  <c r="AA57" i="1"/>
  <c r="AB57" i="1"/>
  <c r="AC57" i="1"/>
  <c r="AE57" i="1"/>
  <c r="R58" i="1"/>
  <c r="S58" i="1"/>
  <c r="T58" i="1"/>
  <c r="X58" i="1"/>
  <c r="Y58" i="1"/>
  <c r="Z58" i="1"/>
  <c r="AA58" i="1"/>
  <c r="AB58" i="1"/>
  <c r="AC58" i="1"/>
  <c r="AE58" i="1"/>
  <c r="R59" i="1"/>
  <c r="S59" i="1"/>
  <c r="T59" i="1"/>
  <c r="X59" i="1"/>
  <c r="Y59" i="1"/>
  <c r="Z59" i="1"/>
  <c r="AA59" i="1"/>
  <c r="AB59" i="1"/>
  <c r="AC59" i="1"/>
  <c r="AE59" i="1"/>
  <c r="R60" i="1"/>
  <c r="S60" i="1"/>
  <c r="T60" i="1"/>
  <c r="X60" i="1"/>
  <c r="Y60" i="1"/>
  <c r="Z60" i="1"/>
  <c r="AA60" i="1"/>
  <c r="AB60" i="1"/>
  <c r="AC60" i="1"/>
  <c r="AE60" i="1"/>
  <c r="S14" i="1"/>
  <c r="T14" i="1"/>
  <c r="S15" i="1"/>
  <c r="T15" i="1"/>
  <c r="S16" i="1"/>
  <c r="T16" i="1"/>
  <c r="S17" i="1"/>
  <c r="T17" i="1"/>
  <c r="S18" i="1"/>
  <c r="T18" i="1"/>
  <c r="S19" i="1"/>
  <c r="T19" i="1"/>
  <c r="S20" i="1"/>
  <c r="T20" i="1"/>
  <c r="S21" i="1"/>
  <c r="T21" i="1"/>
  <c r="S23" i="1"/>
  <c r="T23" i="1"/>
  <c r="S24" i="1"/>
  <c r="T24" i="1"/>
  <c r="S25" i="1"/>
  <c r="T25" i="1"/>
  <c r="S26" i="1"/>
  <c r="T26" i="1"/>
  <c r="S27" i="1"/>
  <c r="T27" i="1"/>
  <c r="S28" i="1"/>
  <c r="T28" i="1"/>
  <c r="S29" i="1"/>
  <c r="T29" i="1"/>
  <c r="S30" i="1"/>
  <c r="T30" i="1"/>
  <c r="S31" i="1"/>
  <c r="T31" i="1"/>
  <c r="S32" i="1"/>
  <c r="T32" i="1"/>
  <c r="S33" i="1"/>
  <c r="T33" i="1"/>
  <c r="S34" i="1"/>
  <c r="T34" i="1"/>
  <c r="S35" i="1"/>
  <c r="T35" i="1"/>
  <c r="S61" i="1"/>
  <c r="T61" i="1"/>
  <c r="T13" i="1"/>
  <c r="S13" i="1"/>
  <c r="T11" i="1"/>
  <c r="S11" i="1"/>
  <c r="B54" i="1" l="1"/>
  <c r="B50" i="1"/>
  <c r="B38" i="1"/>
  <c r="B58" i="1"/>
  <c r="B46" i="1"/>
  <c r="B42" i="1"/>
  <c r="B47" i="1"/>
  <c r="B43" i="1"/>
  <c r="B39" i="1"/>
  <c r="B60" i="1"/>
  <c r="B56" i="1"/>
  <c r="B52" i="1"/>
  <c r="B48" i="1"/>
  <c r="B44" i="1"/>
  <c r="B40" i="1"/>
  <c r="B36" i="1"/>
  <c r="B59" i="1"/>
  <c r="B55" i="1"/>
  <c r="B51" i="1"/>
  <c r="B57" i="1"/>
  <c r="B53" i="1"/>
  <c r="B49" i="1"/>
  <c r="B45" i="1"/>
  <c r="B41" i="1"/>
  <c r="B37" i="1"/>
  <c r="AC14" i="1" l="1"/>
  <c r="AC15" i="1"/>
  <c r="AC16" i="1"/>
  <c r="AC17" i="1"/>
  <c r="AC18" i="1"/>
  <c r="AC19" i="1"/>
  <c r="AC20" i="1"/>
  <c r="AC21" i="1"/>
  <c r="AC23" i="1"/>
  <c r="AC24" i="1"/>
  <c r="AC25" i="1"/>
  <c r="AC26" i="1"/>
  <c r="AC27" i="1"/>
  <c r="AC28" i="1"/>
  <c r="AC29" i="1"/>
  <c r="AC30" i="1"/>
  <c r="AC31" i="1"/>
  <c r="AC32" i="1"/>
  <c r="AC33" i="1"/>
  <c r="AC34" i="1"/>
  <c r="AC35" i="1"/>
  <c r="AC61" i="1"/>
  <c r="AC13" i="1"/>
  <c r="AB14" i="1" l="1"/>
  <c r="AE14" i="1"/>
  <c r="AB15" i="1"/>
  <c r="AE15" i="1"/>
  <c r="AB16" i="1"/>
  <c r="AE16" i="1"/>
  <c r="AB17" i="1"/>
  <c r="AE17" i="1"/>
  <c r="AB18" i="1"/>
  <c r="AE18" i="1"/>
  <c r="AB19" i="1"/>
  <c r="AE19" i="1"/>
  <c r="AB20" i="1"/>
  <c r="AE20" i="1"/>
  <c r="AB21" i="1"/>
  <c r="AE21" i="1"/>
  <c r="AB23" i="1"/>
  <c r="AE23" i="1"/>
  <c r="AB24" i="1"/>
  <c r="AE24" i="1"/>
  <c r="AB25" i="1"/>
  <c r="AE25" i="1"/>
  <c r="AB26" i="1"/>
  <c r="AE26" i="1"/>
  <c r="AB27" i="1"/>
  <c r="AE27" i="1"/>
  <c r="AB28" i="1"/>
  <c r="AE28" i="1"/>
  <c r="AB29" i="1"/>
  <c r="AE29" i="1"/>
  <c r="AB30" i="1"/>
  <c r="AE30" i="1"/>
  <c r="AB31" i="1"/>
  <c r="AE31" i="1"/>
  <c r="AB32" i="1"/>
  <c r="AE32" i="1"/>
  <c r="AB33" i="1"/>
  <c r="AE33" i="1"/>
  <c r="AB34" i="1"/>
  <c r="AE34" i="1"/>
  <c r="AB35" i="1"/>
  <c r="AE35" i="1"/>
  <c r="AB61" i="1"/>
  <c r="AE61" i="1"/>
  <c r="AE13" i="1"/>
  <c r="AB13" i="1"/>
  <c r="R14" i="1" l="1"/>
  <c r="R15" i="1"/>
  <c r="R16" i="1"/>
  <c r="R17" i="1"/>
  <c r="R18" i="1"/>
  <c r="R19" i="1"/>
  <c r="R20" i="1"/>
  <c r="R21" i="1"/>
  <c r="R23" i="1"/>
  <c r="R24" i="1"/>
  <c r="R25" i="1"/>
  <c r="R26" i="1"/>
  <c r="R27" i="1"/>
  <c r="R28" i="1"/>
  <c r="R29" i="1"/>
  <c r="R30" i="1"/>
  <c r="R31" i="1"/>
  <c r="R32" i="1"/>
  <c r="R33" i="1"/>
  <c r="R34" i="1"/>
  <c r="R35" i="1"/>
  <c r="R61" i="1"/>
  <c r="R13" i="1"/>
  <c r="AE11" i="1" l="1"/>
  <c r="AD12" i="1"/>
  <c r="AB11" i="1"/>
  <c r="X14" i="1" l="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61" i="1"/>
  <c r="Y61" i="1"/>
  <c r="Z61" i="1"/>
  <c r="AA61" i="1"/>
  <c r="AA13" i="1"/>
  <c r="Z13" i="1"/>
  <c r="Y13" i="1"/>
  <c r="X13" i="1"/>
  <c r="B17" i="1" l="1"/>
  <c r="B25" i="1"/>
  <c r="B33" i="1"/>
  <c r="B21" i="1" l="1"/>
  <c r="B29" i="1"/>
  <c r="B34" i="1"/>
  <c r="B30" i="1"/>
  <c r="B26" i="1"/>
  <c r="B18" i="1"/>
  <c r="B14" i="1"/>
  <c r="B35" i="1"/>
  <c r="B31" i="1"/>
  <c r="B27" i="1"/>
  <c r="B23" i="1"/>
  <c r="B19" i="1"/>
  <c r="B15" i="1"/>
  <c r="B61" i="1"/>
  <c r="B32" i="1"/>
  <c r="B28" i="1"/>
  <c r="B24" i="1"/>
  <c r="B20" i="1"/>
  <c r="B16" i="1"/>
  <c r="B13" i="1"/>
  <c r="X11" i="1"/>
  <c r="Y11" i="1"/>
  <c r="Z11" i="1"/>
  <c r="AA11" i="1"/>
  <c r="AC12" i="1"/>
  <c r="M6" i="1" l="1"/>
  <c r="M1" i="1" s="1"/>
</calcChain>
</file>

<file path=xl/sharedStrings.xml><?xml version="1.0" encoding="utf-8"?>
<sst xmlns="http://schemas.openxmlformats.org/spreadsheetml/2006/main" count="860" uniqueCount="315">
  <si>
    <t>Line No.</t>
  </si>
  <si>
    <t>Number of Columns</t>
  </si>
  <si>
    <t>Status</t>
  </si>
  <si>
    <t>Do not change this column's width.  Entries below force row height to be at least 2 lines</t>
  </si>
  <si>
    <t>Office Telephone Number:</t>
  </si>
  <si>
    <t>aaaaaaaaa</t>
  </si>
  <si>
    <t>Date (mm/dd/yyyy) of Report:</t>
  </si>
  <si>
    <t>Type of Submittal Status</t>
  </si>
  <si>
    <t>Argonne National Laboratory</t>
  </si>
  <si>
    <t>DOE-AU</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</si>
  <si>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</si>
  <si>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</si>
  <si>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</si>
  <si>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</si>
  <si>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</si>
  <si>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</si>
  <si>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</si>
  <si>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</si>
  <si>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</si>
  <si>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</si>
  <si>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</si>
  <si>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</si>
  <si>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</si>
  <si>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</si>
  <si>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</si>
  <si>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</si>
  <si>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</si>
  <si>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</si>
  <si>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</si>
  <si>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</si>
  <si>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</si>
  <si>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</si>
  <si>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</si>
  <si>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Representation (Complete One Column only for Each Row)</t>
  </si>
  <si>
    <t xml:space="preserve"> Other
Specify the Type of Representation Below</t>
  </si>
  <si>
    <t xml:space="preserve"> Name of Main Committee</t>
  </si>
  <si>
    <t xml:space="preserve"> Country of Non-Government Standards Body (NGSB)</t>
  </si>
  <si>
    <t xml:space="preserve"> Name of Non-Government Standards Body (NGSB)</t>
  </si>
  <si>
    <t>The cells below provide an explanation of issues in the data entry section</t>
  </si>
  <si>
    <r>
      <t xml:space="preserve"> U.S. Department of Energy:  </t>
    </r>
    <r>
      <rPr>
        <b/>
        <sz val="16"/>
        <rFont val="Arial"/>
        <family val="2"/>
      </rPr>
      <t>Record of Non-Government Standards Activity - Bulk Submission</t>
    </r>
  </si>
  <si>
    <t xml:space="preserve"> Employment Status (Complete One Column only for Each Row)</t>
  </si>
  <si>
    <t xml:space="preserve"> Other
Specify the Employment Status of Participant</t>
  </si>
  <si>
    <t xml:space="preserve"> Last Name
of Non-Government Standards Body (NGSB)
Participant</t>
  </si>
  <si>
    <t xml:space="preserve"> First Name
of Non-Government Standards Body (NGSB)
Participant</t>
  </si>
  <si>
    <t>Submitter Last Name:</t>
  </si>
  <si>
    <t xml:space="preserve"> Submitter First Name:</t>
  </si>
  <si>
    <t>Submitter Title:</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</si>
  <si>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</si>
  <si>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r>
      <t xml:space="preserve"> DOE
Enter '</t>
    </r>
    <r>
      <rPr>
        <b/>
        <sz val="10"/>
        <color rgb="FFFF0000"/>
        <rFont val="Arial"/>
        <family val="2"/>
      </rPr>
      <t>D</t>
    </r>
    <r>
      <rPr>
        <b/>
        <sz val="10"/>
        <rFont val="Arial"/>
        <family val="2"/>
      </rPr>
      <t>' if Participant is Employed by DOE</t>
    </r>
  </si>
  <si>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</si>
  <si>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r>
      <t xml:space="preserve"> DOE
Enter '</t>
    </r>
    <r>
      <rPr>
        <b/>
        <sz val="10"/>
        <color rgb="FFFF0000"/>
        <rFont val="Arial"/>
        <family val="2"/>
      </rPr>
      <t>D</t>
    </r>
    <r>
      <rPr>
        <b/>
        <sz val="10"/>
        <rFont val="Arial"/>
        <family val="2"/>
      </rPr>
      <t>' if You are Formally Designated as an Official DOE Representative</t>
    </r>
  </si>
  <si>
    <r>
      <t xml:space="preserve"> Do Not Complete the Cells Below If You Answered '</t>
    </r>
    <r>
      <rPr>
        <b/>
        <sz val="10"/>
        <color rgb="FFFF0000"/>
        <rFont val="Arial"/>
        <family val="2"/>
      </rPr>
      <t>T</t>
    </r>
    <r>
      <rPr>
        <b/>
        <sz val="10"/>
        <rFont val="Arial"/>
        <family val="2"/>
      </rPr>
      <t>' for Termination of Membership in the Type of Submittal Column</t>
    </r>
  </si>
  <si>
    <t xml:space="preserve"> Name and/or Number of Activity (e.g., committee, sub-committee, working group, task group)</t>
  </si>
  <si>
    <t>Organization Number of the PARTICIPANTS:</t>
  </si>
  <si>
    <t>List of Organizations</t>
  </si>
  <si>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</si>
  <si>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</si>
  <si>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</si>
  <si>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</si>
  <si>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</si>
  <si>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</si>
  <si>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</si>
  <si>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</si>
  <si>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</si>
  <si>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</si>
  <si>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</si>
  <si>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</si>
  <si>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</si>
  <si>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</si>
  <si>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</si>
  <si>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</si>
  <si>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</si>
  <si>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</si>
  <si>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</si>
  <si>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</si>
  <si>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</si>
  <si>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</si>
  <si>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</si>
  <si>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</si>
  <si>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</si>
  <si>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</si>
  <si>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</si>
  <si>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the organization of the PARTICIPANTS in the Organization Number cell on the Input page.</t>
  </si>
  <si>
    <t>If the organization of the PARTICIPANTS is not listed, enter "0" (zero) in the Organization Number cell and type the name of the organization in the cell to the left</t>
  </si>
  <si>
    <t>DOE-Ames Site Office</t>
  </si>
  <si>
    <t>DOE-Oak Ridge Office-SC</t>
  </si>
  <si>
    <t>DOE-Savannah River Office-EM</t>
  </si>
  <si>
    <t>Hanford-CH2M Hill Plateau Remediation Company (CHPRC)</t>
  </si>
  <si>
    <t>Hanford-Mission Support Alliance (MSA)</t>
  </si>
  <si>
    <t>National Energy Technology Laboratory-PGH</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</si>
  <si>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</si>
  <si>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</si>
  <si>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</si>
  <si>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</si>
  <si>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</si>
  <si>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</si>
  <si>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</si>
  <si>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</si>
  <si>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</si>
  <si>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</si>
  <si>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</si>
  <si>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</si>
  <si>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</si>
  <si>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</si>
  <si>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</si>
  <si>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</si>
  <si>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 xml:space="preserve"> Submitter Email Address:</t>
  </si>
  <si>
    <t xml:space="preserve"> Email Address
of Non-Government Standards Body (NGSB)
Participant</t>
  </si>
  <si>
    <t>ORNL</t>
  </si>
  <si>
    <t>ID/Title of Standards Relevant to DOE Mission</t>
  </si>
  <si>
    <t>Nevada National Security Site-MSTS</t>
  </si>
  <si>
    <t>Nevada National Security Site-SOC</t>
  </si>
  <si>
    <t>Version 2.5</t>
  </si>
  <si>
    <t>I</t>
  </si>
  <si>
    <t>Pieper</t>
  </si>
  <si>
    <t>Fredrick</t>
  </si>
  <si>
    <t>fredrick.pieper@inl.gov</t>
  </si>
  <si>
    <t>Full Time Employee of Battelle Energy Alliance, LLC.</t>
  </si>
  <si>
    <t>Institute of Internal Auditors</t>
  </si>
  <si>
    <t>USA</t>
  </si>
  <si>
    <t>International Internal Audit Standards</t>
  </si>
  <si>
    <t>N/A</t>
  </si>
  <si>
    <t>NV</t>
  </si>
  <si>
    <t>Member</t>
  </si>
  <si>
    <t>American Society of Mechanical Engineers (ASME)</t>
  </si>
  <si>
    <t>Standards Committee on Nuclear Quality Assurance (NQA)</t>
  </si>
  <si>
    <t>V</t>
  </si>
  <si>
    <t>ASME V</t>
  </si>
  <si>
    <t>ASME XI</t>
  </si>
  <si>
    <t>ASME ANDE</t>
  </si>
  <si>
    <t>ASME TOMC</t>
  </si>
  <si>
    <t>ASME V Ultrasonic</t>
  </si>
  <si>
    <t>ASME XI WG PQ&amp;SV&amp;ECE</t>
  </si>
  <si>
    <t>ASME XI SG NDE</t>
  </si>
  <si>
    <t>ASME ANDE Nuclear SIS</t>
  </si>
  <si>
    <t>Chairman</t>
  </si>
  <si>
    <t>Technical Oversight Management</t>
  </si>
  <si>
    <t>NDE Ultrasonic Examination</t>
  </si>
  <si>
    <t>Nuclear Inservice Inspection</t>
  </si>
  <si>
    <t>ASME XI WG on Personnel Qualification and Surface Visual and Eddy Current Examination</t>
  </si>
  <si>
    <t>Nondestructive Examination</t>
  </si>
  <si>
    <t>Certification of Nondestructive Examination Personnel and Quality Control Technicians</t>
  </si>
  <si>
    <t>Vice Chair</t>
  </si>
  <si>
    <t>Brown</t>
  </si>
  <si>
    <t>Christopher</t>
  </si>
  <si>
    <t>christopher.brown@inl.gov</t>
  </si>
  <si>
    <t>Petersen</t>
  </si>
  <si>
    <t>jeffrey.petersen@inl.gov</t>
  </si>
  <si>
    <t>NBIC National Board</t>
  </si>
  <si>
    <t>Inspection</t>
  </si>
  <si>
    <t>R</t>
  </si>
  <si>
    <t>Establish Internal Auditing Standards</t>
  </si>
  <si>
    <t>jeffery.fluckiger@inl.gov</t>
  </si>
  <si>
    <t>American Welding Society (AWS)</t>
  </si>
  <si>
    <t>B2 Main Committee</t>
  </si>
  <si>
    <t>Standard for Welding Procedure and Performance Qualification</t>
  </si>
  <si>
    <t>Fluckiger</t>
  </si>
  <si>
    <t>B2A Subcommittee</t>
  </si>
  <si>
    <t>Brazing Qualifications</t>
  </si>
  <si>
    <t>Standard for Brazing Procedure and Performance Qualification</t>
  </si>
  <si>
    <t>B2B Subcommittee</t>
  </si>
  <si>
    <t>Welding Qualifications</t>
  </si>
  <si>
    <t>Manage the content of the general section of the AWS B2 standard addressing welding procedure and performance qualification.</t>
  </si>
  <si>
    <t>B2C Subcommittee</t>
  </si>
  <si>
    <t>Materials</t>
  </si>
  <si>
    <t>Compile and manage the listed materials used in the B2 Standard</t>
  </si>
  <si>
    <t>B2D</t>
  </si>
  <si>
    <t>Standard Welding Procedure Specifications</t>
  </si>
  <si>
    <t>Develop and manage Standard Welding Procedure Specifications</t>
  </si>
  <si>
    <t>B2E</t>
  </si>
  <si>
    <t>Soldering Qualifications</t>
  </si>
  <si>
    <t>Standard for Soldering Procedure and Performance Qualification</t>
  </si>
  <si>
    <t>B2F</t>
  </si>
  <si>
    <t>Plastic Welding Qualification</t>
  </si>
  <si>
    <t>Standard for Plastic Procedure and Performance Qualification</t>
  </si>
  <si>
    <t>B2G</t>
  </si>
  <si>
    <t>Procedure Qualification Records</t>
  </si>
  <si>
    <t>Advisor</t>
  </si>
  <si>
    <t>New subcommittee replacing the Welding Research Counsil Welding Procedures Committee to provide Procedure Qualification Records for the development of Standard Welding Procedure Specifications</t>
  </si>
  <si>
    <t>G1A</t>
  </si>
  <si>
    <t>Hot Gas Welding Extrusion Welding</t>
  </si>
  <si>
    <t>Standard for Hot Gas and Extrusion Welding Procedure and Performance Qualification</t>
  </si>
  <si>
    <t>Section IX</t>
  </si>
  <si>
    <t>General Requirements</t>
  </si>
  <si>
    <t>Manage content of the General Requirements section of the Section IX code for Welding Procedure and Performance Qualification</t>
  </si>
  <si>
    <t>Casanova</t>
  </si>
  <si>
    <t>Konner</t>
  </si>
  <si>
    <t>Jeffrery</t>
  </si>
  <si>
    <t>konner.casanova@inl.gov</t>
  </si>
  <si>
    <t>ANSI-ANS 8.3 "Criticality Accident Alarm System"</t>
  </si>
  <si>
    <t>ANSI-ANS-8</t>
  </si>
  <si>
    <t>ANS 8.3</t>
  </si>
  <si>
    <t>Review</t>
  </si>
  <si>
    <t>ANSI/ANS 8.23 "Nuclear Criticality Accident Emergency Planning and Response"</t>
  </si>
  <si>
    <t>ANS 8.23</t>
  </si>
  <si>
    <t>Scates</t>
  </si>
  <si>
    <t>Wade</t>
  </si>
  <si>
    <t>wade.scates@inl.gov</t>
  </si>
  <si>
    <t>ANSI/ANS 8.28 "Nondestructive Assay"</t>
  </si>
  <si>
    <t>ANS 8.28</t>
  </si>
  <si>
    <t>Reviewer</t>
  </si>
  <si>
    <t>Review and submit comments for final version</t>
  </si>
  <si>
    <t>Stolworthy</t>
  </si>
  <si>
    <t>Cory</t>
  </si>
  <si>
    <t>cory.stolworthy@inl.gov</t>
  </si>
  <si>
    <t>National Fire Protection Association</t>
  </si>
  <si>
    <t>Society of Fire Protection Engineers</t>
  </si>
  <si>
    <t>NA</t>
  </si>
  <si>
    <t>Professional Member</t>
  </si>
  <si>
    <t>NFPA 3 - Standard for Integrated Fire Protection and Life Safety System Testing</t>
  </si>
  <si>
    <t>Principal Member</t>
  </si>
  <si>
    <t>NFPA 4 - Standard for Integrated Fire Protection and Life Safety System Testing</t>
  </si>
  <si>
    <t>NFPA 3 provides the required procedures,
methods, and documentation for the commissioning of
active and passive fire protection and life safety systems and
their interconnections with other building systems. Principal committee members develop new standard text based on changing technologies and practices, address comments from the public, resolve conflicts with other standards, and develop tentative interim amendments.</t>
  </si>
  <si>
    <t>NFPA 4 provides the minimum requirements
for testing of integrated fire protection and life safety
systems.  Principal committee members develop new standard text based on changing technologies and practices, address comments from the public, resolve conflicts with other standards, and develop tentative interim amendments.</t>
  </si>
  <si>
    <t>NFPA 241 is applied to structures in the
course of construction, alteration, or demolition, including
those in underground locations.  Principal committee members develop new standard text based on changing technologies and practices, address comments from the public, resolve conflicts with other standards, and develop tentative interim amendments.</t>
  </si>
  <si>
    <t>NFPA 484 provides requirements for the
production, processing, finishing, handling, recycling, storage,
and use of all metals and alloys that are in a form that is capable
of combustion or explosion.  Principal committee members develop new standard text based on changing technologies and practices, address comments from the public, resolve conflicts with other standards, and develop tentative interim amendments.</t>
  </si>
  <si>
    <t>NFPA 241 - Standard for Safeguarding Construction, Alteration, and Demolition Operations</t>
  </si>
  <si>
    <t>NFPA 484 - Standard for Combustible Metals</t>
  </si>
  <si>
    <t>Committee on Community Outreach and Advocacy (COA)</t>
  </si>
  <si>
    <t>Student Outreach</t>
  </si>
  <si>
    <t>Fellow Member</t>
  </si>
  <si>
    <t>Committee Member</t>
  </si>
  <si>
    <t>Snake River Valley Chapter</t>
  </si>
  <si>
    <t>Chapter President</t>
  </si>
  <si>
    <r>
      <t xml:space="preserve">The Committee on </t>
    </r>
    <r>
      <rPr>
        <b/>
        <sz val="11"/>
        <color theme="1"/>
        <rFont val="Calibri"/>
        <family val="2"/>
        <scheme val="minor"/>
      </rPr>
      <t>Community Outreach and Advocacy (COA)</t>
    </r>
    <r>
      <rPr>
        <sz val="10"/>
        <rFont val="Arial"/>
      </rPr>
      <t xml:space="preserve"> is responsible for advancing the recognition of the profession; increasing the public’s awareness of the profession and the services provided; and guiding the Society and its chapters in reaching out to the public, to allied professionals, to industry members, and to the code enforcement community for the purpose of increasing the stature of fire protection engineering and fire safety engineering. This Committee also recommends and monitors positions taken by the Society on emerging technical, legislative, and regulatory issues as well as provide support for marketing and public relation’s initiatives implemented by, and on behalf of, the Society.  The </t>
    </r>
    <r>
      <rPr>
        <b/>
        <sz val="11"/>
        <color theme="1"/>
        <rFont val="Calibri"/>
        <family val="2"/>
        <scheme val="minor"/>
      </rPr>
      <t>Student Outreach</t>
    </r>
    <r>
      <rPr>
        <sz val="10"/>
        <rFont val="Arial"/>
      </rPr>
      <t xml:space="preserve"> subcommittee helps developing materials that can be used to help students learn about fire protection engineering. Volunteer members work with student outreach programs such as the annual Future City Competition and bi-annual Engineering and Science Festival. Materials and resources are gathered to disseminate to middle schoolers, high schoolers, and college students.</t>
    </r>
  </si>
  <si>
    <t>McManamon</t>
  </si>
  <si>
    <t>Lawrence</t>
  </si>
  <si>
    <t>lawrence.mcmanamon@inl.gov</t>
  </si>
  <si>
    <t>American National Standards Institute (ANSI)</t>
  </si>
  <si>
    <t>Technical Review Committee</t>
  </si>
  <si>
    <t>Vice-Chair</t>
  </si>
  <si>
    <t>Safety Requirements for Lanyards and Positioning Lanyards</t>
  </si>
  <si>
    <t>Personal Energy Absorbers and Energy Absorbing Lanyards</t>
  </si>
  <si>
    <t>Safety Requirements for Self-Retracting Devices for Personal Fall Arrest and Rescue Systems</t>
  </si>
  <si>
    <t>Fall Protection and Fall Restraint</t>
  </si>
  <si>
    <t>ANSI Z359</t>
  </si>
  <si>
    <t>ANSI Z359.03</t>
  </si>
  <si>
    <t>ANSI Z359.13</t>
  </si>
  <si>
    <t>ANSI Z359.14</t>
  </si>
  <si>
    <t>Nelson</t>
  </si>
  <si>
    <t>Roy</t>
  </si>
  <si>
    <t>roy.nelson@inl.gov</t>
  </si>
  <si>
    <t>NFPA</t>
  </si>
  <si>
    <t>NFPA 86 Standards on Ovens and Furnaces</t>
  </si>
  <si>
    <t xml:space="preserve">Develop and review changes to the standard on ovens and furnaces. </t>
  </si>
  <si>
    <t>Morris</t>
  </si>
  <si>
    <t>Eddie</t>
  </si>
  <si>
    <t>eddie.morris@inl.gov</t>
  </si>
  <si>
    <t>ASME-NQA-1</t>
  </si>
  <si>
    <t>Nuclear Quality Assurance</t>
  </si>
  <si>
    <t>Applications Subcommittee Executive Committee and International Subcommittee</t>
  </si>
  <si>
    <t>Henry</t>
  </si>
  <si>
    <t>Hollis</t>
  </si>
  <si>
    <t>hollis.henry@inl.gov</t>
  </si>
  <si>
    <t>Subcommittee for Software Quality Assurance (SCSQU)</t>
  </si>
  <si>
    <t>The Subcommittee for Software Quality Assurance (SCSQA) reports to NQA and is responsible for the development, adjustment and interpretation of quality assurance requirements related to the development and use of software in the design, construction and operation of nuclear facilities. Software includes computer programs and associated documentation and data pertaining to the operation of a computer system.</t>
  </si>
  <si>
    <t>Hong</t>
  </si>
  <si>
    <t>Mandi</t>
  </si>
  <si>
    <t>mandi.hong@inl.gov</t>
  </si>
  <si>
    <t>American Society of Access Professionals (ASAP)</t>
  </si>
  <si>
    <t>International Association of Privacy Professionals (IAPP)</t>
  </si>
  <si>
    <t>Turner</t>
  </si>
  <si>
    <t>Philip</t>
  </si>
  <si>
    <t>philip.turner@inl.gov</t>
  </si>
  <si>
    <t>NFPA-1201 Standaed for Providing Fire and Emergency Services to the Public</t>
  </si>
  <si>
    <t>Emergency Service Organization Risk Management</t>
  </si>
  <si>
    <t>this standard contains requirements on the structure and operations of fire emergency service organizations (FESOs) to help protect lives, property, critical infrastructure, and the environment from the effects of hazards.</t>
  </si>
  <si>
    <t>NFPA-1250 Recommended Practice in Fire andf Emergency Service Organization Risk Management</t>
  </si>
  <si>
    <t>This recommended practice establishes criteria to develop, implement, or evaluate a fire and emergency service organization (FESO) risk management program for effective risk identification, control, and refinancing in order to minimize the impact of detrimental events on individuals, the emergency services, and the jurisdiction.</t>
  </si>
  <si>
    <t>Kontes</t>
  </si>
  <si>
    <t>Sherry</t>
  </si>
  <si>
    <t>sherry.kontes@inl.gov</t>
  </si>
  <si>
    <t>EFCOG, Safety, Regulatory &amp; Enforcement Subgroup</t>
  </si>
  <si>
    <t>Strategic Planning Committee</t>
  </si>
  <si>
    <t>Nottestad</t>
  </si>
  <si>
    <t>Stacy</t>
  </si>
  <si>
    <t>stacy.nottestad@inl.gov</t>
  </si>
  <si>
    <t>ISO 14000</t>
  </si>
  <si>
    <t>Environmental Management System, Enmergency Preparedness and Response Committee</t>
  </si>
  <si>
    <t>Buyers</t>
  </si>
  <si>
    <t>William</t>
  </si>
  <si>
    <t>william.buyers@inl.gov</t>
  </si>
  <si>
    <t>ASTM D6433; ASTM International</t>
  </si>
  <si>
    <t>Pavement Inspection</t>
  </si>
  <si>
    <t>ASTM E1557; ASTM International</t>
  </si>
  <si>
    <t>Real Property Condition Assessment &amp;FIMS Repair Needs and Deferred Maintenance &amp; Reporting</t>
  </si>
  <si>
    <t>Baker</t>
  </si>
  <si>
    <t>Steven</t>
  </si>
  <si>
    <t>steven.baker2@inl.gov</t>
  </si>
  <si>
    <t>ANSI-N13.6</t>
  </si>
  <si>
    <t>Practice for Radiation Exposure Records Systems</t>
  </si>
  <si>
    <t xml:space="preserve">Health Physics Society </t>
  </si>
  <si>
    <t>HPS-N13</t>
  </si>
  <si>
    <t>Radiation Protectione</t>
  </si>
  <si>
    <t>Carlson</t>
  </si>
  <si>
    <t>Nathan</t>
  </si>
  <si>
    <t>nathan.carlson@inl.gov</t>
  </si>
  <si>
    <t>AGS-S&amp;G</t>
  </si>
  <si>
    <t>Hallbert</t>
  </si>
  <si>
    <t>Bruce</t>
  </si>
  <si>
    <t>bruce.hallbert@inl.gov</t>
  </si>
  <si>
    <t>American Glovebox Society</t>
  </si>
  <si>
    <t>International Atomic Energy Agency</t>
  </si>
  <si>
    <t>Division of Nuclear Energy, IAEA-DNE</t>
  </si>
  <si>
    <t>Nuclear Power Plant Control and Instrumentation</t>
  </si>
  <si>
    <t>Nuclear Power Plant Control and Instrumentation Working Group</t>
  </si>
  <si>
    <t>Institute of Electrical and Electronics Engineers</t>
  </si>
  <si>
    <t>Nuclear Power Engineering Committee</t>
  </si>
  <si>
    <t>Human Factors, Control Systems, and Reliability Subcommittee</t>
  </si>
  <si>
    <t>Human Factors Conference</t>
  </si>
  <si>
    <t>Human Reliability Analysis</t>
  </si>
  <si>
    <t>Kaleigh</t>
  </si>
  <si>
    <t>Requirements Coordinator</t>
  </si>
  <si>
    <t>208-526-4288</t>
  </si>
  <si>
    <t>Kaleigh.Petersen@INL.GOV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</si>
</sst>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0"/>
      <name val="Arial"/>
    </font>
    <font>
      <sz val="10"/>
      <color theme="1"/>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2"/>
      <name val="Arial"/>
      <family val="2"/>
    </font>
    <font>
      <b/>
      <sz val="9"/>
      <name val="Arial"/>
      <family val="2"/>
    </font>
    <font>
      <sz val="9"/>
      <name val="Arial"/>
      <family val="2"/>
    </font>
    <font>
      <b/>
      <sz val="10"/>
      <name val="Symbol"/>
      <family val="1"/>
      <charset val="2"/>
    </font>
    <font>
      <b/>
      <sz val="12"/>
      <color theme="1"/>
      <name val="Arial"/>
      <family val="2"/>
    </font>
    <font>
      <b/>
      <sz val="10"/>
      <color theme="1"/>
      <name val="Arial"/>
      <family val="2"/>
    </font>
    <font>
      <b/>
      <sz val="16"/>
      <name val="Arial"/>
      <family val="2"/>
    </font>
    <font>
      <b/>
      <sz val="13"/>
      <name val="Arial"/>
      <family val="2"/>
    </font>
    <font>
      <b/>
      <u/>
      <sz val="10"/>
      <name val="Arial"/>
      <family val="2"/>
    </font>
    <font>
      <b/>
      <sz val="10"/>
      <color rgb="FFFF0000"/>
      <name val="Arial"/>
      <family val="2"/>
    </font>
    <font>
      <sz val="11"/>
      <color theme="1"/>
      <name val="Calibri"/>
      <family val="2"/>
      <scheme val="minor"/>
    </font>
    <font>
      <u/>
      <sz val="10"/>
      <color theme="10"/>
      <name val="Arial"/>
    </font>
    <font>
      <b/>
      <sz val="11"/>
      <color theme="1"/>
      <name val="Calibri"/>
      <family val="2"/>
      <scheme val="minor"/>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0" fontId="4" fillId="0" borderId="0"/>
    <xf numFmtId="0" fontId="17" fillId="0" borderId="0"/>
    <xf numFmtId="0" fontId="18" fillId="0" borderId="0" applyNumberFormat="0" applyFill="0" applyBorder="0" applyAlignment="0" applyProtection="0"/>
  </cellStyleXfs>
  <cellXfs count="125">
    <xf numFmtId="0" fontId="0" fillId="0" borderId="0" xfId="0"/>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protection hidden="1"/>
    </xf>
    <xf numFmtId="0" fontId="7" fillId="0" borderId="0" xfId="0" applyFont="1" applyBorder="1" applyAlignment="1" applyProtection="1">
      <alignment vertical="center"/>
      <protection hidden="1"/>
    </xf>
    <xf numFmtId="0" fontId="11" fillId="0" borderId="0" xfId="0" applyFont="1" applyBorder="1" applyAlignment="1" applyProtection="1">
      <alignment vertical="top"/>
      <protection hidden="1"/>
    </xf>
    <xf numFmtId="0" fontId="7" fillId="0" borderId="0" xfId="0" applyFont="1" applyFill="1" applyBorder="1" applyAlignment="1" applyProtection="1">
      <alignment vertical="center" wrapText="1"/>
      <protection hidden="1"/>
    </xf>
    <xf numFmtId="0" fontId="5" fillId="0" borderId="13" xfId="0" applyFont="1" applyBorder="1" applyAlignment="1" applyProtection="1">
      <alignment horizontal="center" vertical="center" wrapText="1"/>
      <protection hidden="1"/>
    </xf>
    <xf numFmtId="0" fontId="1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9" xfId="0" applyFont="1" applyFill="1" applyBorder="1" applyAlignment="1" applyProtection="1">
      <alignment vertical="center"/>
      <protection hidden="1"/>
    </xf>
    <xf numFmtId="0" fontId="4" fillId="0" borderId="9" xfId="0" applyFont="1" applyFill="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12" fillId="0" borderId="0" xfId="0" applyFont="1" applyBorder="1" applyAlignment="1" applyProtection="1">
      <alignment vertical="center"/>
      <protection hidden="1"/>
    </xf>
    <xf numFmtId="0" fontId="7" fillId="0" borderId="0"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3" fillId="0" borderId="0" xfId="0" applyFont="1" applyBorder="1" applyAlignment="1" applyProtection="1">
      <alignment vertical="center" wrapText="1"/>
      <protection hidden="1"/>
    </xf>
    <xf numFmtId="0" fontId="5" fillId="0" borderId="6" xfId="0" applyFont="1" applyBorder="1" applyAlignment="1" applyProtection="1">
      <alignment horizontal="center" vertical="center"/>
      <protection hidden="1"/>
    </xf>
    <xf numFmtId="0" fontId="15" fillId="0" borderId="0" xfId="0" applyFont="1"/>
    <xf numFmtId="0" fontId="8"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14" fillId="0" borderId="0" xfId="0" applyFont="1" applyFill="1" applyAlignment="1" applyProtection="1">
      <alignment vertical="center" wrapText="1"/>
      <protection hidden="1"/>
    </xf>
    <xf numFmtId="0" fontId="4" fillId="0" borderId="0" xfId="0" applyFont="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2"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4" fillId="0" borderId="0" xfId="0" applyFont="1" applyBorder="1" applyAlignment="1" applyProtection="1">
      <alignment wrapText="1"/>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5" fillId="0" borderId="7"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Alignment="1" applyProtection="1">
      <alignment vertical="center" wrapText="1"/>
      <protection hidden="1"/>
    </xf>
    <xf numFmtId="0" fontId="4" fillId="2" borderId="2"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wrapText="1"/>
      <protection hidden="1"/>
    </xf>
    <xf numFmtId="164" fontId="7" fillId="0" borderId="0" xfId="0" applyNumberFormat="1" applyFont="1" applyFill="1" applyBorder="1" applyAlignment="1" applyProtection="1">
      <alignment vertical="center"/>
      <protection hidden="1"/>
    </xf>
    <xf numFmtId="164" fontId="7" fillId="0" borderId="0" xfId="0" applyNumberFormat="1" applyFont="1" applyFill="1" applyBorder="1" applyAlignment="1" applyProtection="1">
      <alignment horizontal="center" vertical="center"/>
      <protection hidden="1"/>
    </xf>
    <xf numFmtId="0" fontId="4" fillId="0" borderId="0" xfId="0" applyFont="1"/>
    <xf numFmtId="0" fontId="4" fillId="0" borderId="0" xfId="0" applyFont="1" applyAlignment="1">
      <alignment horizontal="center"/>
    </xf>
    <xf numFmtId="0" fontId="4" fillId="5" borderId="14" xfId="0" applyFont="1" applyFill="1" applyBorder="1" applyProtection="1">
      <protection locked="0"/>
    </xf>
    <xf numFmtId="0" fontId="4" fillId="0" borderId="0" xfId="0" applyFont="1" applyAlignment="1">
      <alignment horizontal="left" indent="1"/>
    </xf>
    <xf numFmtId="0" fontId="5" fillId="0" borderId="7"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 fillId="0" borderId="0" xfId="2" applyFont="1"/>
    <xf numFmtId="0" fontId="1" fillId="0" borderId="0" xfId="2" applyFont="1" applyFill="1"/>
    <xf numFmtId="0" fontId="1" fillId="0" borderId="24" xfId="2" applyFont="1" applyBorder="1"/>
    <xf numFmtId="49" fontId="4" fillId="2" borderId="10" xfId="0" applyNumberFormat="1"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49" fontId="4" fillId="2" borderId="11" xfId="0" applyNumberFormat="1"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12" xfId="0" applyNumberFormat="1"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164" fontId="7" fillId="4" borderId="14" xfId="0" applyNumberFormat="1" applyFont="1" applyFill="1" applyBorder="1" applyAlignment="1" applyProtection="1">
      <alignment horizontal="center" vertical="center"/>
      <protection locked="0"/>
    </xf>
    <xf numFmtId="0" fontId="7" fillId="0" borderId="14" xfId="0" applyFont="1" applyBorder="1" applyAlignment="1" applyProtection="1">
      <alignment horizontal="left" vertical="center" wrapText="1" indent="1"/>
      <protection locked="0"/>
    </xf>
    <xf numFmtId="0" fontId="7" fillId="0" borderId="14" xfId="0" applyFont="1" applyBorder="1" applyAlignment="1" applyProtection="1">
      <alignment horizontal="center" vertical="center"/>
      <protection locked="0"/>
    </xf>
    <xf numFmtId="0" fontId="18" fillId="2" borderId="4" xfId="3" applyNumberForma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hidden="1"/>
    </xf>
    <xf numFmtId="0" fontId="0" fillId="0" borderId="2" xfId="0" applyBorder="1" applyAlignment="1">
      <alignment wrapText="1"/>
    </xf>
    <xf numFmtId="0" fontId="7" fillId="0" borderId="0" xfId="0" applyFont="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18" fillId="2" borderId="5" xfId="3" applyNumberForma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7" fillId="0" borderId="0" xfId="0" applyFont="1" applyBorder="1" applyAlignment="1" applyProtection="1">
      <alignment horizontal="right" vertical="center"/>
      <protection hidden="1"/>
    </xf>
    <xf numFmtId="0" fontId="7" fillId="0" borderId="17" xfId="0" applyFont="1" applyBorder="1" applyAlignment="1" applyProtection="1">
      <alignment horizontal="right" vertical="center"/>
      <protection hidden="1"/>
    </xf>
    <xf numFmtId="0" fontId="7" fillId="0" borderId="0" xfId="0" applyFont="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7" fillId="0" borderId="17" xfId="0" applyFont="1" applyBorder="1" applyAlignment="1" applyProtection="1">
      <alignment horizontal="right" vertical="center" wrapText="1"/>
      <protection hidden="1"/>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left" vertical="center" wrapText="1" indent="1"/>
      <protection locked="0"/>
    </xf>
    <xf numFmtId="0" fontId="7" fillId="0" borderId="16" xfId="0" applyFont="1" applyFill="1" applyBorder="1" applyAlignment="1" applyProtection="1">
      <alignment horizontal="left" vertical="center" wrapText="1" indent="1"/>
      <protection locked="0"/>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7" fillId="0" borderId="18"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5" fillId="0" borderId="28"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18" fillId="0" borderId="15" xfId="3" applyBorder="1" applyAlignment="1" applyProtection="1">
      <alignment horizontal="left" vertical="center" wrapText="1" indent="1"/>
      <protection locked="0"/>
    </xf>
    <xf numFmtId="0" fontId="7" fillId="0" borderId="16" xfId="0" applyFont="1" applyBorder="1" applyAlignment="1" applyProtection="1">
      <alignment horizontal="left" vertical="center" wrapText="1" indent="1"/>
      <protection locked="0"/>
    </xf>
    <xf numFmtId="0" fontId="0" fillId="0" borderId="0" xfId="0" applyFill="1"/>
  </cellXfs>
  <cellStyles count="4">
    <cellStyle name="Hyperlink" xfId="3" builtinId="8"/>
    <cellStyle name="Normal" xfId="0" builtinId="0"/>
    <cellStyle name="Normal 2" xfId="1" xr:uid="{00000000-0005-0000-0000-000001000000}"/>
    <cellStyle name="Normal 3" xfId="2" xr:uid="{00000000-0005-0000-0000-000002000000}"/>
  </cellStyles>
  <dxfs count="201">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theme="0" tint="-0.24994659260841701"/>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theme="0" tint="-0.24994659260841701"/>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theme="0" tint="-0.24994659260841701"/>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theme="0" tint="-0.24994659260841701"/>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theme="0" tint="-0.24994659260841701"/>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theme="0" tint="-0.24994659260841701"/>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theme="0" tint="-0.24994659260841701"/>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theme="0" tint="-0.24994659260841701"/>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theme="0" tint="-0.24994659260841701"/>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theme="0" tint="-0.24994659260841701"/>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patternType="solid">
          <bgColor theme="0" tint="-0.24994659260841701"/>
        </patternFill>
      </fill>
    </dxf>
    <dxf>
      <fill>
        <patternFill patternType="solid">
          <bgColor indexed="9"/>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cory.stolworthy@inl.gov" TargetMode="External"/><Relationship Id="rId18" Type="http://schemas.openxmlformats.org/officeDocument/2006/relationships/hyperlink" Target="mailto:cory.stolworthy@inl.gov" TargetMode="External"/><Relationship Id="rId26" Type="http://schemas.openxmlformats.org/officeDocument/2006/relationships/hyperlink" Target="mailto:philip.turner@inl.gov" TargetMode="External"/><Relationship Id="rId39" Type="http://schemas.openxmlformats.org/officeDocument/2006/relationships/hyperlink" Target="mailto:bruce.hallbert@inl.gov" TargetMode="External"/><Relationship Id="rId21" Type="http://schemas.openxmlformats.org/officeDocument/2006/relationships/hyperlink" Target="mailto:eddie.morris@inl.gov" TargetMode="External"/><Relationship Id="rId34" Type="http://schemas.openxmlformats.org/officeDocument/2006/relationships/hyperlink" Target="mailto:nathan.carlson@inl.gov" TargetMode="External"/><Relationship Id="rId42" Type="http://schemas.openxmlformats.org/officeDocument/2006/relationships/hyperlink" Target="mailto:Kaleigh.Petersen@INL.GOV" TargetMode="External"/><Relationship Id="rId7" Type="http://schemas.openxmlformats.org/officeDocument/2006/relationships/hyperlink" Target="mailto:jeffery.fluckiger@inl.gov" TargetMode="External"/><Relationship Id="rId2" Type="http://schemas.openxmlformats.org/officeDocument/2006/relationships/hyperlink" Target="mailto:christopher.brown@inl.gov" TargetMode="External"/><Relationship Id="rId16" Type="http://schemas.openxmlformats.org/officeDocument/2006/relationships/hyperlink" Target="mailto:cory.stolworthy@inl.gov" TargetMode="External"/><Relationship Id="rId20" Type="http://schemas.openxmlformats.org/officeDocument/2006/relationships/hyperlink" Target="mailto:lawrence.mcmanamon@inl.gov" TargetMode="External"/><Relationship Id="rId29" Type="http://schemas.openxmlformats.org/officeDocument/2006/relationships/hyperlink" Target="mailto:stacy.nottestad@inl.gov" TargetMode="External"/><Relationship Id="rId41" Type="http://schemas.openxmlformats.org/officeDocument/2006/relationships/hyperlink" Target="mailto:bruce.hallbert@inl.gov" TargetMode="External"/><Relationship Id="rId1" Type="http://schemas.openxmlformats.org/officeDocument/2006/relationships/hyperlink" Target="mailto:christopher.brown@inl.gov" TargetMode="External"/><Relationship Id="rId6" Type="http://schemas.openxmlformats.org/officeDocument/2006/relationships/hyperlink" Target="mailto:christopher.brown@inl.gov" TargetMode="External"/><Relationship Id="rId11" Type="http://schemas.openxmlformats.org/officeDocument/2006/relationships/hyperlink" Target="mailto:jeffery.fluckiger@inl.gov" TargetMode="External"/><Relationship Id="rId24" Type="http://schemas.openxmlformats.org/officeDocument/2006/relationships/hyperlink" Target="mailto:mandi.hong@inl.gov" TargetMode="External"/><Relationship Id="rId32" Type="http://schemas.openxmlformats.org/officeDocument/2006/relationships/hyperlink" Target="mailto:steven.baker2@inl.gov" TargetMode="External"/><Relationship Id="rId37" Type="http://schemas.openxmlformats.org/officeDocument/2006/relationships/hyperlink" Target="mailto:bruce.hallbert@inl.gov" TargetMode="External"/><Relationship Id="rId40" Type="http://schemas.openxmlformats.org/officeDocument/2006/relationships/hyperlink" Target="mailto:bruce.hallbert@inl.gov" TargetMode="External"/><Relationship Id="rId5" Type="http://schemas.openxmlformats.org/officeDocument/2006/relationships/hyperlink" Target="mailto:christopher.brown@inl.gov" TargetMode="External"/><Relationship Id="rId15" Type="http://schemas.openxmlformats.org/officeDocument/2006/relationships/hyperlink" Target="mailto:cory.stolworthy@inl.gov" TargetMode="External"/><Relationship Id="rId23" Type="http://schemas.openxmlformats.org/officeDocument/2006/relationships/hyperlink" Target="mailto:hollis.henry@inl.gov" TargetMode="External"/><Relationship Id="rId28" Type="http://schemas.openxmlformats.org/officeDocument/2006/relationships/hyperlink" Target="mailto:sherry.kontes@inl.gov" TargetMode="External"/><Relationship Id="rId36" Type="http://schemas.openxmlformats.org/officeDocument/2006/relationships/hyperlink" Target="mailto:bruce.hallbert@inl.gov" TargetMode="External"/><Relationship Id="rId10" Type="http://schemas.openxmlformats.org/officeDocument/2006/relationships/hyperlink" Target="mailto:jeffery.fluckiger@inl.gov" TargetMode="External"/><Relationship Id="rId19" Type="http://schemas.openxmlformats.org/officeDocument/2006/relationships/hyperlink" Target="mailto:cory.stolworthy@inl.gov" TargetMode="External"/><Relationship Id="rId31" Type="http://schemas.openxmlformats.org/officeDocument/2006/relationships/hyperlink" Target="mailto:william.buyers@inl.gov" TargetMode="External"/><Relationship Id="rId44" Type="http://schemas.openxmlformats.org/officeDocument/2006/relationships/printerSettings" Target="../printerSettings/printerSettings1.bin"/><Relationship Id="rId4" Type="http://schemas.openxmlformats.org/officeDocument/2006/relationships/hyperlink" Target="mailto:christopher.brown@inl.gov" TargetMode="External"/><Relationship Id="rId9" Type="http://schemas.openxmlformats.org/officeDocument/2006/relationships/hyperlink" Target="mailto:jeffery.fluckiger@inl.gov" TargetMode="External"/><Relationship Id="rId14" Type="http://schemas.openxmlformats.org/officeDocument/2006/relationships/hyperlink" Target="mailto:cory.stolworthy@inl.gov" TargetMode="External"/><Relationship Id="rId22" Type="http://schemas.openxmlformats.org/officeDocument/2006/relationships/hyperlink" Target="mailto:eddie.morris@inl.gov" TargetMode="External"/><Relationship Id="rId27" Type="http://schemas.openxmlformats.org/officeDocument/2006/relationships/hyperlink" Target="mailto:philip.turner@inl.gov" TargetMode="External"/><Relationship Id="rId30" Type="http://schemas.openxmlformats.org/officeDocument/2006/relationships/hyperlink" Target="mailto:william.buyers@inl.gov" TargetMode="External"/><Relationship Id="rId35" Type="http://schemas.openxmlformats.org/officeDocument/2006/relationships/hyperlink" Target="mailto:bruce.hallbert@inl.gov" TargetMode="External"/><Relationship Id="rId43" Type="http://schemas.openxmlformats.org/officeDocument/2006/relationships/hyperlink" Target="mailto:roy.nelson@inl.gov" TargetMode="External"/><Relationship Id="rId8" Type="http://schemas.openxmlformats.org/officeDocument/2006/relationships/hyperlink" Target="mailto:jeffery.fluckiger@inl.gov" TargetMode="External"/><Relationship Id="rId3" Type="http://schemas.openxmlformats.org/officeDocument/2006/relationships/hyperlink" Target="mailto:christopher.brown@inl.gov" TargetMode="External"/><Relationship Id="rId12" Type="http://schemas.openxmlformats.org/officeDocument/2006/relationships/hyperlink" Target="mailto:konner.casanova@inl.gov" TargetMode="External"/><Relationship Id="rId17" Type="http://schemas.openxmlformats.org/officeDocument/2006/relationships/hyperlink" Target="mailto:cory.stolworthy@inl.gov" TargetMode="External"/><Relationship Id="rId25" Type="http://schemas.openxmlformats.org/officeDocument/2006/relationships/hyperlink" Target="mailto:mandi.hong@inl.gov" TargetMode="External"/><Relationship Id="rId33" Type="http://schemas.openxmlformats.org/officeDocument/2006/relationships/hyperlink" Target="mailto:steven.baker2@inl.gov" TargetMode="External"/><Relationship Id="rId38" Type="http://schemas.openxmlformats.org/officeDocument/2006/relationships/hyperlink" Target="mailto:bruce.hallbert@inl.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W94"/>
  <sheetViews>
    <sheetView showGridLines="0" tabSelected="1" zoomScale="70" zoomScaleNormal="70" workbookViewId="0">
      <pane xSplit="2" ySplit="12" topLeftCell="C62" activePane="bottomRight" state="frozen"/>
      <selection pane="topRight" activeCell="C1" sqref="C1"/>
      <selection pane="bottomLeft" activeCell="A11" sqref="A11"/>
      <selection pane="bottomRight" activeCell="K61" sqref="K61"/>
    </sheetView>
  </sheetViews>
  <sheetFormatPr defaultColWidth="9.109375" defaultRowHeight="13.2" x14ac:dyDescent="0.25"/>
  <cols>
    <col min="1" max="2" width="15.6640625" style="1" customWidth="1"/>
    <col min="3" max="8" width="21.109375" style="1" customWidth="1"/>
    <col min="9" max="10" width="15.6640625" style="1" customWidth="1"/>
    <col min="11" max="11" width="15.6640625" style="7" customWidth="1"/>
    <col min="12" max="12" width="18.6640625" style="2" customWidth="1"/>
    <col min="13" max="13" width="15.6640625" style="2" customWidth="1"/>
    <col min="14" max="14" width="18.109375" style="2" customWidth="1"/>
    <col min="15" max="15" width="17.6640625" style="2" customWidth="1"/>
    <col min="16" max="16" width="33.44140625" style="2" customWidth="1"/>
    <col min="17" max="17" width="15.6640625" style="2" customWidth="1"/>
    <col min="18" max="21" width="19" style="2" customWidth="1"/>
    <col min="22" max="23" width="22.6640625" style="2" customWidth="1"/>
    <col min="24" max="26" width="15.6640625" style="2" customWidth="1"/>
    <col min="27" max="27" width="18.6640625" style="2" customWidth="1"/>
    <col min="28" max="28" width="17.6640625" style="42" customWidth="1"/>
    <col min="29" max="30" width="22.6640625" style="42" customWidth="1"/>
    <col min="31" max="31" width="16.5546875" style="42" customWidth="1"/>
    <col min="32" max="32" width="9.109375" style="42" customWidth="1"/>
    <col min="33" max="33" width="11.88671875" style="42" hidden="1" customWidth="1"/>
    <col min="34" max="35" width="9.109375" style="42" hidden="1" customWidth="1"/>
    <col min="36" max="36" width="7.44140625" style="42" hidden="1" customWidth="1"/>
    <col min="37" max="40" width="9.109375" style="42" customWidth="1"/>
    <col min="41" max="41" width="9.109375" style="43" customWidth="1"/>
    <col min="42" max="44" width="9.109375" style="16" customWidth="1"/>
    <col min="45" max="45" width="9.109375" style="4" customWidth="1"/>
    <col min="46" max="46" width="9.109375" style="42" customWidth="1"/>
    <col min="47" max="48" width="9.109375" style="16" customWidth="1"/>
    <col min="49" max="49" width="9.109375" style="16"/>
    <col min="50" max="16384" width="9.109375" style="1"/>
  </cols>
  <sheetData>
    <row r="1" spans="1:101" ht="20.25" customHeight="1" x14ac:dyDescent="0.25">
      <c r="A1" s="31"/>
      <c r="C1" s="121" t="s">
        <v>39</v>
      </c>
      <c r="D1" s="121"/>
      <c r="E1" s="121"/>
      <c r="F1" s="121"/>
      <c r="G1" s="121"/>
      <c r="H1" s="121"/>
      <c r="I1" s="121"/>
      <c r="J1" s="121"/>
      <c r="K1" s="89"/>
      <c r="L1" s="36" t="s">
        <v>112</v>
      </c>
      <c r="M1" s="113" t="str">
        <f>IF(AND(M2="",M6=""),"Status:  OK","")</f>
        <v>Status:  OK</v>
      </c>
      <c r="N1" s="113"/>
      <c r="O1" s="113"/>
      <c r="S1" s="52"/>
      <c r="T1" s="52"/>
      <c r="U1" s="66"/>
      <c r="V1" s="52"/>
      <c r="W1" s="52"/>
    </row>
    <row r="2" spans="1:101" ht="6" customHeight="1" thickBot="1" x14ac:dyDescent="0.3">
      <c r="A2" s="18"/>
      <c r="B2" s="16"/>
      <c r="C2" s="16"/>
      <c r="D2" s="16"/>
      <c r="E2" s="16"/>
      <c r="F2" s="16"/>
      <c r="G2" s="16"/>
      <c r="H2" s="16"/>
      <c r="I2" s="16"/>
      <c r="J2" s="16"/>
      <c r="K2" s="11"/>
      <c r="L2" s="4"/>
      <c r="M2" s="114" t="str">
        <f>IF(IF(OR(ISBLANK(C3),ISBLANK(H3),ISBLANK(C5),ISBLANK(H5),ISBLANK(C7),ISBLANK(G7),ISBLANK(C9)),1,0)=0,"","Missing or incorrect submitter      information")</f>
        <v/>
      </c>
      <c r="N2" s="114"/>
      <c r="O2" s="114"/>
    </row>
    <row r="3" spans="1:101" s="6" customFormat="1" ht="17.399999999999999" thickBot="1" x14ac:dyDescent="0.3">
      <c r="A3" s="103" t="s">
        <v>44</v>
      </c>
      <c r="B3" s="104"/>
      <c r="C3" s="111" t="s">
        <v>146</v>
      </c>
      <c r="D3" s="112"/>
      <c r="E3" s="19"/>
      <c r="F3" s="19"/>
      <c r="G3" s="29" t="s">
        <v>45</v>
      </c>
      <c r="H3" s="86" t="s">
        <v>311</v>
      </c>
      <c r="I3" s="19"/>
      <c r="K3" s="7"/>
      <c r="M3" s="114"/>
      <c r="N3" s="114"/>
      <c r="O3" s="114"/>
      <c r="S3" s="53"/>
      <c r="AA3" s="7"/>
      <c r="AB3" s="15"/>
      <c r="AC3" s="15"/>
      <c r="AD3" s="15"/>
      <c r="AE3" s="15"/>
      <c r="AF3" s="15"/>
      <c r="AG3" s="15"/>
      <c r="AH3" s="15"/>
      <c r="AI3" s="15"/>
      <c r="AJ3" s="15"/>
      <c r="AK3" s="15"/>
      <c r="AL3" s="5"/>
      <c r="AM3" s="5"/>
      <c r="AN3" s="26"/>
      <c r="AO3" s="26"/>
      <c r="AP3" s="26"/>
      <c r="AQ3" s="11"/>
      <c r="AR3" s="11"/>
      <c r="AS3" s="26"/>
      <c r="AT3" s="13"/>
      <c r="AU3" s="26"/>
      <c r="AV3" s="26"/>
      <c r="AW3" s="26"/>
    </row>
    <row r="4" spans="1:101" s="6" customFormat="1" ht="6" customHeight="1" thickBot="1" x14ac:dyDescent="0.3">
      <c r="A4" s="30"/>
      <c r="B4" s="30"/>
      <c r="C4" s="34"/>
      <c r="D4" s="34"/>
      <c r="E4" s="34"/>
      <c r="F4" s="34"/>
      <c r="G4" s="34"/>
      <c r="H4" s="34"/>
      <c r="I4" s="34"/>
      <c r="K4" s="91"/>
      <c r="L4" s="17"/>
      <c r="M4" s="114"/>
      <c r="N4" s="114"/>
      <c r="O4" s="114"/>
      <c r="S4" s="53"/>
      <c r="X4" s="7"/>
      <c r="Y4" s="7"/>
      <c r="Z4" s="7"/>
      <c r="AA4" s="7"/>
      <c r="AB4" s="15"/>
      <c r="AC4" s="15"/>
      <c r="AD4" s="15"/>
      <c r="AE4" s="15"/>
      <c r="AF4" s="15"/>
      <c r="AG4" s="15"/>
      <c r="AH4" s="15"/>
      <c r="AI4" s="15"/>
      <c r="AJ4" s="15"/>
      <c r="AK4" s="15"/>
      <c r="AL4" s="5"/>
      <c r="AM4" s="5"/>
      <c r="AN4" s="26"/>
      <c r="AO4" s="26"/>
      <c r="AP4" s="26"/>
      <c r="AQ4" s="11"/>
      <c r="AR4" s="11"/>
      <c r="AS4" s="26"/>
      <c r="AT4" s="13"/>
      <c r="AU4" s="26"/>
      <c r="AV4" s="26"/>
      <c r="AW4" s="26"/>
    </row>
    <row r="5" spans="1:101" s="8" customFormat="1" ht="30" customHeight="1" thickBot="1" x14ac:dyDescent="0.3">
      <c r="A5" s="103" t="s">
        <v>46</v>
      </c>
      <c r="B5" s="104"/>
      <c r="C5" s="111" t="s">
        <v>312</v>
      </c>
      <c r="D5" s="112"/>
      <c r="E5" s="105" t="s">
        <v>53</v>
      </c>
      <c r="F5" s="105"/>
      <c r="G5" s="105"/>
      <c r="H5" s="87">
        <v>26</v>
      </c>
      <c r="I5" s="116" t="str">
        <f>IF(ISBLANK(H5),"Enter the number of the PARTICIPANTS' Organization in the cell to the left. See the 'Org List' tab below for the Org number. Complete a DIFFERENT TEMPLATE for each different Organization.",VLOOKUP(H5,'Org List'!A5:B82,2,FALSE))</f>
        <v>DOE-NE</v>
      </c>
      <c r="J5" s="117"/>
      <c r="K5" s="117"/>
      <c r="L5" s="117"/>
      <c r="M5" s="117"/>
      <c r="N5" s="117"/>
      <c r="O5" s="117"/>
      <c r="P5" s="117"/>
      <c r="Q5" s="117"/>
      <c r="S5" s="53"/>
      <c r="AB5" s="15"/>
      <c r="AC5" s="15"/>
      <c r="AD5" s="15"/>
      <c r="AE5" s="15"/>
      <c r="AF5" s="5"/>
      <c r="AG5" s="5"/>
      <c r="AH5" s="15"/>
      <c r="AI5" s="15"/>
      <c r="AJ5" s="15"/>
      <c r="AK5" s="15"/>
      <c r="AL5" s="15"/>
      <c r="AM5" s="15"/>
      <c r="AN5" s="15"/>
      <c r="AO5" s="5"/>
      <c r="AP5" s="13"/>
      <c r="AQ5" s="13"/>
      <c r="AR5" s="13"/>
      <c r="AS5" s="15"/>
      <c r="AT5" s="15"/>
      <c r="AU5" s="13"/>
      <c r="AV5" s="13"/>
      <c r="AW5" s="13"/>
    </row>
    <row r="6" spans="1:101" s="23" customFormat="1" ht="6" customHeight="1" thickBot="1" x14ac:dyDescent="0.3">
      <c r="A6" s="32"/>
      <c r="B6" s="32"/>
      <c r="C6" s="19"/>
      <c r="D6" s="19"/>
      <c r="E6" s="19"/>
      <c r="F6" s="19"/>
      <c r="G6" s="19"/>
      <c r="H6" s="19"/>
      <c r="I6" s="19"/>
      <c r="J6" s="19"/>
      <c r="K6" s="92"/>
      <c r="L6" s="19"/>
      <c r="M6" s="115" t="str">
        <f>IF(OR(COUNTIF(B13:B61,"ok")=0,COUNTIF(B13:B61,"Incomplete")&gt;0),"Missing or incorrect information in data entry section","")</f>
        <v/>
      </c>
      <c r="N6" s="115"/>
      <c r="O6" s="115"/>
      <c r="S6" s="54"/>
      <c r="T6" s="54"/>
      <c r="U6" s="54"/>
      <c r="V6" s="54"/>
      <c r="W6" s="54"/>
      <c r="X6" s="22"/>
      <c r="Y6" s="21"/>
      <c r="Z6" s="41"/>
      <c r="AA6" s="41"/>
      <c r="AB6" s="39"/>
      <c r="AC6" s="39"/>
      <c r="AD6" s="39"/>
      <c r="AE6" s="39"/>
      <c r="AF6" s="39"/>
      <c r="AG6" s="39"/>
      <c r="AH6" s="39"/>
      <c r="AI6" s="39"/>
      <c r="AJ6" s="39"/>
      <c r="AK6" s="39"/>
      <c r="AL6" s="40"/>
      <c r="AM6" s="40"/>
      <c r="AN6" s="40"/>
      <c r="AO6" s="39"/>
      <c r="AP6" s="24"/>
      <c r="AQ6" s="44"/>
      <c r="AR6" s="24"/>
      <c r="AS6" s="24"/>
      <c r="AT6" s="45"/>
      <c r="AU6" s="24"/>
      <c r="AV6" s="24"/>
      <c r="AW6" s="24"/>
      <c r="CV6" s="25"/>
      <c r="CW6" s="25"/>
    </row>
    <row r="7" spans="1:101" s="23" customFormat="1" ht="18" thickBot="1" x14ac:dyDescent="0.3">
      <c r="A7" s="106" t="s">
        <v>4</v>
      </c>
      <c r="B7" s="106"/>
      <c r="C7" s="111" t="s">
        <v>313</v>
      </c>
      <c r="D7" s="112"/>
      <c r="F7" s="33" t="s">
        <v>106</v>
      </c>
      <c r="G7" s="122" t="s">
        <v>314</v>
      </c>
      <c r="H7" s="123"/>
      <c r="I7" s="19"/>
      <c r="J7" s="19"/>
      <c r="K7" s="25"/>
      <c r="M7" s="115"/>
      <c r="N7" s="115"/>
      <c r="O7" s="115"/>
      <c r="V7" s="54"/>
      <c r="W7" s="54"/>
      <c r="X7" s="22"/>
      <c r="Y7" s="21"/>
      <c r="Z7" s="41"/>
      <c r="AA7" s="41"/>
      <c r="AB7" s="39"/>
      <c r="AC7" s="39"/>
      <c r="AD7" s="39"/>
      <c r="AE7" s="39"/>
      <c r="AF7" s="39"/>
      <c r="AG7" s="39"/>
      <c r="AH7" s="39"/>
      <c r="AI7" s="39"/>
      <c r="AJ7" s="39"/>
      <c r="AK7" s="39"/>
      <c r="AL7" s="40"/>
      <c r="AM7" s="40"/>
      <c r="AN7" s="40"/>
      <c r="AO7" s="39"/>
      <c r="AP7" s="24"/>
      <c r="AQ7" s="44"/>
      <c r="AR7" s="24"/>
      <c r="AS7" s="24"/>
      <c r="AT7" s="45"/>
      <c r="AU7" s="24"/>
      <c r="AV7" s="24"/>
      <c r="AW7" s="24"/>
      <c r="CV7" s="25"/>
      <c r="CW7" s="25"/>
    </row>
    <row r="8" spans="1:101" s="23" customFormat="1" ht="6" customHeight="1" thickBot="1" x14ac:dyDescent="0.3">
      <c r="A8" s="32"/>
      <c r="B8" s="32"/>
      <c r="C8" s="19"/>
      <c r="D8" s="19"/>
      <c r="E8" s="19"/>
      <c r="F8" s="19"/>
      <c r="G8" s="19"/>
      <c r="H8" s="19"/>
      <c r="I8" s="19"/>
      <c r="J8" s="19"/>
      <c r="K8" s="92"/>
      <c r="L8" s="19"/>
      <c r="M8" s="115"/>
      <c r="N8" s="115"/>
      <c r="O8" s="115"/>
      <c r="S8" s="56"/>
      <c r="T8" s="56"/>
      <c r="U8" s="65"/>
      <c r="V8" s="56"/>
      <c r="W8" s="56"/>
      <c r="X8" s="22"/>
      <c r="AB8" s="39"/>
      <c r="AC8" s="39"/>
      <c r="AD8" s="39"/>
      <c r="AE8" s="39"/>
      <c r="AF8" s="39"/>
      <c r="AG8" s="39"/>
      <c r="AH8" s="39"/>
      <c r="AI8" s="39"/>
      <c r="AJ8" s="39"/>
      <c r="AK8" s="39"/>
      <c r="AL8" s="40"/>
      <c r="AM8" s="40"/>
      <c r="AN8" s="40"/>
      <c r="AO8" s="39"/>
      <c r="AP8" s="24"/>
      <c r="AQ8" s="44"/>
      <c r="AR8" s="24"/>
      <c r="AS8" s="24"/>
      <c r="AT8" s="45"/>
      <c r="AU8" s="24"/>
      <c r="AV8" s="24"/>
      <c r="AW8" s="24"/>
      <c r="CV8" s="25"/>
      <c r="CW8" s="25"/>
    </row>
    <row r="9" spans="1:101" s="6" customFormat="1" ht="18.75" customHeight="1" thickBot="1" x14ac:dyDescent="0.3">
      <c r="A9" s="105" t="s">
        <v>6</v>
      </c>
      <c r="B9" s="107"/>
      <c r="C9" s="85">
        <v>44151</v>
      </c>
      <c r="D9" s="59"/>
      <c r="E9" s="59"/>
      <c r="F9" s="59"/>
      <c r="G9" s="59"/>
      <c r="H9" s="59"/>
      <c r="I9" s="58"/>
      <c r="J9" s="26"/>
      <c r="K9" s="7"/>
      <c r="M9" s="95" t="s">
        <v>51</v>
      </c>
      <c r="N9" s="95"/>
      <c r="O9" s="95"/>
      <c r="P9" s="95"/>
      <c r="Q9" s="57"/>
      <c r="R9" s="101" t="s">
        <v>38</v>
      </c>
      <c r="S9" s="118"/>
      <c r="T9" s="118"/>
      <c r="U9" s="98"/>
      <c r="V9" s="95" t="s">
        <v>38</v>
      </c>
      <c r="W9" s="95"/>
      <c r="X9" s="95"/>
      <c r="Y9" s="95"/>
      <c r="Z9" s="95" t="s">
        <v>38</v>
      </c>
      <c r="AA9" s="95"/>
      <c r="AB9" s="95"/>
      <c r="AC9" s="95" t="s">
        <v>38</v>
      </c>
      <c r="AD9" s="95"/>
      <c r="AE9" s="95"/>
      <c r="AF9" s="15"/>
      <c r="AG9" s="15"/>
      <c r="AH9" s="15"/>
      <c r="AI9" s="15"/>
      <c r="AJ9" s="15"/>
      <c r="AK9" s="15"/>
      <c r="AL9" s="15"/>
      <c r="AM9" s="15"/>
      <c r="AN9" s="15"/>
      <c r="AO9" s="5"/>
      <c r="AP9" s="26"/>
      <c r="AQ9" s="44"/>
      <c r="AR9" s="26"/>
      <c r="AS9" s="26"/>
      <c r="AT9" s="13"/>
      <c r="AU9" s="26"/>
      <c r="AV9" s="26"/>
      <c r="AW9" s="26"/>
      <c r="CV9" s="7"/>
      <c r="CW9" s="7"/>
    </row>
    <row r="10" spans="1:101" s="6" customFormat="1" ht="18" customHeight="1" x14ac:dyDescent="0.25">
      <c r="B10" s="27"/>
      <c r="C10" s="27"/>
      <c r="D10" s="27"/>
      <c r="E10" s="27"/>
      <c r="F10" s="27"/>
      <c r="G10" s="27"/>
      <c r="H10" s="27"/>
      <c r="I10" s="27"/>
      <c r="J10" s="27"/>
      <c r="K10" s="28"/>
      <c r="L10" s="28"/>
      <c r="M10" s="95"/>
      <c r="N10" s="95"/>
      <c r="O10" s="95"/>
      <c r="P10" s="95"/>
      <c r="Q10" s="57"/>
      <c r="R10" s="119"/>
      <c r="S10" s="120"/>
      <c r="T10" s="120"/>
      <c r="U10" s="99"/>
      <c r="V10" s="95"/>
      <c r="W10" s="95"/>
      <c r="X10" s="95"/>
      <c r="Y10" s="95"/>
      <c r="Z10" s="95"/>
      <c r="AA10" s="95"/>
      <c r="AB10" s="95"/>
      <c r="AC10" s="95"/>
      <c r="AD10" s="95"/>
      <c r="AE10" s="95"/>
      <c r="AF10" s="15"/>
      <c r="AG10" s="15"/>
      <c r="AH10" s="15"/>
      <c r="AI10" s="15"/>
      <c r="AJ10" s="15"/>
      <c r="AK10" s="15"/>
      <c r="AL10" s="35"/>
      <c r="AM10" s="35"/>
      <c r="AN10" s="15"/>
      <c r="AO10" s="5"/>
      <c r="AP10" s="26"/>
      <c r="AQ10" s="44"/>
      <c r="AR10" s="26"/>
      <c r="AS10" s="26"/>
      <c r="AT10" s="13"/>
      <c r="AU10" s="26"/>
      <c r="AV10" s="26"/>
      <c r="AW10" s="26"/>
      <c r="CV10" s="7"/>
      <c r="CW10" s="7"/>
    </row>
    <row r="11" spans="1:101" ht="24.75" customHeight="1" x14ac:dyDescent="0.25">
      <c r="A11" s="108" t="s">
        <v>0</v>
      </c>
      <c r="B11" s="108" t="s">
        <v>2</v>
      </c>
      <c r="C11" s="96" t="s">
        <v>47</v>
      </c>
      <c r="D11" s="96" t="s">
        <v>42</v>
      </c>
      <c r="E11" s="96" t="s">
        <v>43</v>
      </c>
      <c r="F11" s="96" t="s">
        <v>107</v>
      </c>
      <c r="G11" s="95" t="s">
        <v>40</v>
      </c>
      <c r="H11" s="95"/>
      <c r="I11" s="96" t="s">
        <v>37</v>
      </c>
      <c r="J11" s="96" t="s">
        <v>36</v>
      </c>
      <c r="K11" s="96" t="s">
        <v>35</v>
      </c>
      <c r="L11" s="101" t="s">
        <v>52</v>
      </c>
      <c r="M11" s="96" t="s">
        <v>49</v>
      </c>
      <c r="N11" s="95" t="s">
        <v>33</v>
      </c>
      <c r="O11" s="95"/>
      <c r="P11" s="95" t="s">
        <v>109</v>
      </c>
      <c r="Q11" s="4"/>
      <c r="R11" s="100" t="s">
        <v>7</v>
      </c>
      <c r="S11" s="95" t="str">
        <f>D11&amp;" Status"</f>
        <v xml:space="preserve"> Last Name
of Non-Government Standards Body (NGSB)
Participant Status</v>
      </c>
      <c r="T11" s="95" t="str">
        <f>E11&amp;" Status"</f>
        <v xml:space="preserve"> First Name
of Non-Government Standards Body (NGSB)
Participant Status</v>
      </c>
      <c r="U11" s="98" t="str">
        <f>F11&amp;" Status"</f>
        <v xml:space="preserve"> Email Address
of Non-Government Standards Body (NGSB)
Participant Status</v>
      </c>
      <c r="V11" s="95" t="str">
        <f>G11</f>
        <v xml:space="preserve"> Employment Status (Complete One Column only for Each Row)</v>
      </c>
      <c r="W11" s="95"/>
      <c r="X11" s="95" t="str">
        <f>I11&amp;" Status"</f>
        <v xml:space="preserve"> Name of Non-Government Standards Body (NGSB) Status</v>
      </c>
      <c r="Y11" s="95" t="str">
        <f>J11&amp;" Status"</f>
        <v xml:space="preserve"> Country of Non-Government Standards Body (NGSB) Status</v>
      </c>
      <c r="Z11" s="95" t="str">
        <f>K11&amp;" Status"</f>
        <v xml:space="preserve"> Name of Main Committee Status</v>
      </c>
      <c r="AA11" s="95" t="str">
        <f>L11&amp;" Status"</f>
        <v xml:space="preserve"> Name and/or Number of Activity (e.g., committee, sub-committee, working group, task group) Status</v>
      </c>
      <c r="AB11" s="95" t="str">
        <f>M11&amp;" Status"</f>
        <v xml:space="preserve"> Voting Status:
'V' for Voting or
'NV' for Nonvoting Status</v>
      </c>
      <c r="AC11" s="95" t="str">
        <f>N11</f>
        <v xml:space="preserve"> Representation (Complete One Column only for Each Row)</v>
      </c>
      <c r="AD11" s="95"/>
      <c r="AE11" s="95" t="str">
        <f>P11&amp;" Status"</f>
        <v>ID/Title of Standards Relevant to DOE Mission Status</v>
      </c>
      <c r="AF11" s="43"/>
      <c r="AG11" s="16"/>
      <c r="AH11" s="16"/>
      <c r="AI11" s="16"/>
      <c r="AJ11" s="46"/>
      <c r="AK11" s="16"/>
      <c r="AL11" s="16"/>
      <c r="AM11" s="16"/>
      <c r="AN11" s="1"/>
      <c r="AO11" s="1"/>
      <c r="AP11" s="1"/>
      <c r="AQ11" s="1"/>
      <c r="AR11" s="1"/>
      <c r="AS11" s="1"/>
      <c r="AT11" s="1"/>
      <c r="AU11" s="1"/>
      <c r="AV11" s="1"/>
      <c r="AW11" s="1"/>
      <c r="CJ11" s="2"/>
      <c r="CK11" s="2"/>
    </row>
    <row r="12" spans="1:101" s="6" customFormat="1" ht="102" customHeight="1" thickBot="1" x14ac:dyDescent="0.3">
      <c r="A12" s="109"/>
      <c r="B12" s="109"/>
      <c r="C12" s="97"/>
      <c r="D12" s="110"/>
      <c r="E12" s="110"/>
      <c r="F12" s="110"/>
      <c r="G12" s="51" t="s">
        <v>48</v>
      </c>
      <c r="H12" s="51" t="s">
        <v>41</v>
      </c>
      <c r="I12" s="97"/>
      <c r="J12" s="97"/>
      <c r="K12" s="97"/>
      <c r="L12" s="102"/>
      <c r="M12" s="97"/>
      <c r="N12" s="49" t="s">
        <v>50</v>
      </c>
      <c r="O12" s="49" t="s">
        <v>34</v>
      </c>
      <c r="P12" s="96"/>
      <c r="Q12" s="20"/>
      <c r="R12" s="100"/>
      <c r="S12" s="95"/>
      <c r="T12" s="95"/>
      <c r="U12" s="99"/>
      <c r="V12" s="64" t="str">
        <f>G12&amp;" Status"</f>
        <v xml:space="preserve"> DOE
Enter 'D' if Participant is Employed by DOE Status</v>
      </c>
      <c r="W12" s="64" t="str">
        <f>H12&amp;" Status"</f>
        <v xml:space="preserve"> Other
Specify the Employment Status of Participant Status</v>
      </c>
      <c r="X12" s="95"/>
      <c r="Y12" s="95"/>
      <c r="Z12" s="95"/>
      <c r="AA12" s="95"/>
      <c r="AB12" s="95"/>
      <c r="AC12" s="64" t="str">
        <f>N12&amp;" Status"</f>
        <v xml:space="preserve"> DOE
Enter 'D' if You are Formally Designated as an Official DOE Representative Status</v>
      </c>
      <c r="AD12" s="64" t="str">
        <f>O12&amp;" Status"</f>
        <v xml:space="preserve"> Other
Specify the Type of Representation Below Status</v>
      </c>
      <c r="AE12" s="95"/>
      <c r="AF12" s="9"/>
      <c r="AG12" s="14" t="s">
        <v>1</v>
      </c>
      <c r="AH12" s="50">
        <v>14</v>
      </c>
      <c r="AI12" s="39"/>
      <c r="AJ12" s="47" t="s">
        <v>3</v>
      </c>
      <c r="AK12" s="26"/>
      <c r="AL12" s="26"/>
      <c r="AM12" s="26"/>
    </row>
    <row r="13" spans="1:101" s="6" customFormat="1" ht="40.799999999999997" thickTop="1" thickBot="1" x14ac:dyDescent="0.3">
      <c r="A13" s="12">
        <v>1</v>
      </c>
      <c r="B13" s="37" t="str">
        <f t="shared" ref="B13:B62" si="0">IF(COUNTIF(R13:AE13,"")=No_of_Columns,"",IF(COUNTIF(R13:AE13,"ok")=No_of_Columns,"ok","Incomplete"))</f>
        <v>ok</v>
      </c>
      <c r="C13" s="70" t="s">
        <v>113</v>
      </c>
      <c r="D13" s="71" t="s">
        <v>114</v>
      </c>
      <c r="E13" s="71" t="s">
        <v>115</v>
      </c>
      <c r="F13" s="124" t="s">
        <v>116</v>
      </c>
      <c r="G13" s="72"/>
      <c r="H13" s="72" t="s">
        <v>117</v>
      </c>
      <c r="I13" s="71" t="s">
        <v>118</v>
      </c>
      <c r="J13" s="71" t="s">
        <v>119</v>
      </c>
      <c r="K13" s="71" t="s">
        <v>120</v>
      </c>
      <c r="L13" s="73" t="s">
        <v>121</v>
      </c>
      <c r="M13" s="72" t="s">
        <v>122</v>
      </c>
      <c r="N13" s="72"/>
      <c r="O13" s="72" t="s">
        <v>123</v>
      </c>
      <c r="P13" s="74" t="s">
        <v>151</v>
      </c>
      <c r="Q13" s="48"/>
      <c r="R13" s="55" t="str">
        <f t="shared" ref="R13:R64" si="1">IF(COUNTA($C13:$P13)=0,"",IF(ISBLANK($C13),"Empty cell",IF(OR($C13="I",$C13="R",$C13="T"),"ok","Entry should be one of 'I', 'R', or 'T'")))</f>
        <v>ok</v>
      </c>
      <c r="S13" s="55" t="str">
        <f>IF(COUNTA($C13:$P13)=0,"",IF(ISBLANK(D13),"Empty cell","ok"))</f>
        <v>ok</v>
      </c>
      <c r="T13" s="55" t="str">
        <f>IF(COUNTA($C13:$P13)=0,"",IF(ISBLANK(E13),"Empty cell","ok"))</f>
        <v>ok</v>
      </c>
      <c r="U13" s="55" t="str">
        <f>IF(COUNTA($C13:$P13)=0,"",IF(ISBLANK(F13),"Empty cell",IF(IF(ISERROR(FIND("@",F13)),1,0)+IF(ISERROR(FIND(".",F13)),1,0)&gt;0,"Entry is not an email address","ok")))</f>
        <v>ok</v>
      </c>
      <c r="V13" s="55" t="str">
        <f>IF(COUNTA($C13:$P13)=0,"",IF(G13="D",IF(ISBLANK(H13),"ok","Entries should not be made in both columns"),IF(ISBLANK(G13),IF(ISBLANK(H13),"Empty cell","ok"),"Entry should be 'D'")))</f>
        <v>ok</v>
      </c>
      <c r="W13" s="55" t="str">
        <f>IF(COUNTA($C13:$P13)=0,"",IF(G13="D",IF(ISBLANK(H13),"ok","Entries should not be made in both columns"),IF(ISBLANK(G13),IF(ISBLANK(H13),"Empty cell","ok"),IF(ISBLANK(H13),"ok","Entries should not be made in both columns"))))</f>
        <v>ok</v>
      </c>
      <c r="X13" s="55" t="str">
        <f t="shared" ref="X13:X64" si="2">IF(COUNTA($C13:$P13)=0,"",IF(ISBLANK($I13),"Empty cell","ok"))</f>
        <v>ok</v>
      </c>
      <c r="Y13" s="55" t="str">
        <f t="shared" ref="Y13:Y64" si="3">IF(COUNTA($C13:$P13)=0,"",IF(ISBLANK($J13),"Empty cell","ok"))</f>
        <v>ok</v>
      </c>
      <c r="Z13" s="55" t="str">
        <f t="shared" ref="Z13:Z64" si="4">IF(COUNTA($C13:$P13)=0,"",IF(ISBLANK($K13),"Empty cell","ok"))</f>
        <v>ok</v>
      </c>
      <c r="AA13" s="55" t="str">
        <f t="shared" ref="AA13:AA64" si="5">IF(COUNTA($C13:$P13)=0,"",IF(ISBLANK($L13),"Empty cell","ok"))</f>
        <v>ok</v>
      </c>
      <c r="AB13" s="55" t="str">
        <f t="shared" ref="AB13:AB62" si="6">IF(COUNTA($C13:$P13)=0,"",IF(C13="T",IF(ISBLANK($M13),"ok","No entry should be made"),IF(ISBLANK($M13),"Empty cell",IF(OR($M13="V",$M13="NV"),"ok","Entry should be one of 'V' or 'NV'"))))</f>
        <v>ok</v>
      </c>
      <c r="AC13" s="55" t="str">
        <f>IF(COUNTA($C13:$P13)=0,"",IF(C13="T",IF(ISBLANK($N13),"ok","No entry should be made"),IF(N13="D",IF(ISBLANK(O13),"ok","Entries should not be made in both columns"),IF(ISBLANK(N13),IF(ISBLANK(O13),"Empty cell","ok"),"Entry should be 'D'"))))</f>
        <v>ok</v>
      </c>
      <c r="AD13" s="55" t="str">
        <f>IF(COUNTA($C13:$P13)=0,"",IF(C13="T",IF(ISBLANK($O13),"ok","No entry should be made"),IF(N13="D",IF(ISBLANK(O13),"ok","Entries should not be made in both columns"),IF(ISBLANK(N13),IF(ISBLANK(O13),"Empty cell","ok"),IF(ISBLANK(O13),"ok","Entries should not be made in both columns")))))</f>
        <v>ok</v>
      </c>
      <c r="AE13" s="55" t="str">
        <f t="shared" ref="AE13:AE62" si="7">IF(COUNTA($C13:$P13)=0,"",IF(C13="T",IF(ISBLANK($P13),"ok","No entry should be made"),IF(ISBLANK($P13),"Empty cell","ok")))</f>
        <v>ok</v>
      </c>
      <c r="AF13" s="5"/>
      <c r="AI13" s="11"/>
      <c r="AJ13" s="13" t="s">
        <v>5</v>
      </c>
      <c r="AK13" s="26"/>
      <c r="AL13" s="26"/>
      <c r="AM13" s="26"/>
    </row>
    <row r="14" spans="1:101" s="6" customFormat="1" ht="54" thickTop="1" thickBot="1" x14ac:dyDescent="0.3">
      <c r="A14" s="12">
        <v>3</v>
      </c>
      <c r="B14" s="37" t="str">
        <f t="shared" si="0"/>
        <v>ok</v>
      </c>
      <c r="C14" s="75" t="s">
        <v>113</v>
      </c>
      <c r="D14" s="76" t="s">
        <v>143</v>
      </c>
      <c r="E14" s="76" t="s">
        <v>144</v>
      </c>
      <c r="F14" s="124" t="s">
        <v>145</v>
      </c>
      <c r="G14" s="77"/>
      <c r="H14" s="72" t="s">
        <v>117</v>
      </c>
      <c r="I14" s="76" t="s">
        <v>124</v>
      </c>
      <c r="J14" s="76" t="s">
        <v>119</v>
      </c>
      <c r="K14" s="76" t="s">
        <v>130</v>
      </c>
      <c r="L14" s="73" t="s">
        <v>121</v>
      </c>
      <c r="M14" s="77" t="s">
        <v>126</v>
      </c>
      <c r="N14" s="77"/>
      <c r="O14" s="77" t="s">
        <v>123</v>
      </c>
      <c r="P14" s="79" t="s">
        <v>136</v>
      </c>
      <c r="Q14" s="48"/>
      <c r="R14" s="55" t="str">
        <f t="shared" si="1"/>
        <v>ok</v>
      </c>
      <c r="S14" s="55" t="str">
        <f t="shared" ref="S14:S62" si="8">IF(COUNTA($C14:$P14)=0,"",IF(ISBLANK(D14),"Empty cell","ok"))</f>
        <v>ok</v>
      </c>
      <c r="T14" s="55" t="str">
        <f t="shared" ref="T14:T62" si="9">IF(COUNTA($C14:$P14)=0,"",IF(ISBLANK(E14),"Empty cell","ok"))</f>
        <v>ok</v>
      </c>
      <c r="U14" s="55" t="str">
        <f t="shared" ref="U14:U61" si="10">IF(COUNTA($C14:$P14)=0,"",IF(ISBLANK(F14),"Empty cell",IF(IF(ISERROR(FIND("@",F14)),1,0)+IF(ISERROR(FIND(".",F14)),1,0)&gt;0,"Entry is not an email address","ok")))</f>
        <v>ok</v>
      </c>
      <c r="V14" s="55" t="str">
        <f t="shared" ref="V14:V61" si="11">IF(COUNTA($C14:$P14)=0,"",IF(G14="D",IF(ISBLANK(H14),"ok","Entries should not be made in both columns"),IF(ISBLANK(G14),IF(ISBLANK(H14),"Empty cell","ok"),"Entry should be 'D'")))</f>
        <v>ok</v>
      </c>
      <c r="W14" s="55" t="str">
        <f t="shared" ref="W14:W61" si="12">IF(COUNTA($C14:$P14)=0,"",IF(G14="D",IF(ISBLANK(H14),"ok","Entries should not be made in both columns"),IF(ISBLANK(G14),IF(ISBLANK(H14),"Empty cell","ok"),IF(ISBLANK(H14),"ok","Entries should not be made in both columns"))))</f>
        <v>ok</v>
      </c>
      <c r="X14" s="55" t="str">
        <f t="shared" si="2"/>
        <v>ok</v>
      </c>
      <c r="Y14" s="55" t="str">
        <f t="shared" si="3"/>
        <v>ok</v>
      </c>
      <c r="Z14" s="55" t="str">
        <f t="shared" si="4"/>
        <v>ok</v>
      </c>
      <c r="AA14" s="55" t="str">
        <f t="shared" si="5"/>
        <v>ok</v>
      </c>
      <c r="AB14" s="55" t="str">
        <f t="shared" si="6"/>
        <v>ok</v>
      </c>
      <c r="AC14" s="55" t="str">
        <f t="shared" ref="AC14:AC62" si="13">IF(COUNTA($C14:$P14)=0,"",IF(C14="T",IF(ISBLANK($N14),"ok","No entry should be made"),IF(N14="D",IF(ISBLANK(O14),"ok","Entries should not be made in both columns"),IF(ISBLANK(N14),IF(ISBLANK(O14),"Empty cell","ok"),"Entry should be 'D'"))))</f>
        <v>ok</v>
      </c>
      <c r="AD14" s="55" t="str">
        <f t="shared" ref="AD14:AD61" si="14">IF(COUNTA($C14:$P14)=0,"",IF(C14="T",IF(ISBLANK($O14),"ok","No entry should be made"),IF(N14="D",IF(ISBLANK(O14),"ok","Entries should not be made in both columns"),IF(ISBLANK(N14),IF(ISBLANK(O14),"Empty cell","ok"),IF(ISBLANK(O14),"ok","Entries should not be made in both columns")))))</f>
        <v>ok</v>
      </c>
      <c r="AE14" s="55" t="str">
        <f t="shared" si="7"/>
        <v>ok</v>
      </c>
      <c r="AF14" s="5"/>
      <c r="AG14" s="26"/>
      <c r="AH14" s="11"/>
      <c r="AI14" s="11"/>
      <c r="AJ14" s="13" t="s">
        <v>5</v>
      </c>
      <c r="AK14" s="26"/>
      <c r="AL14" s="26"/>
      <c r="AM14" s="26"/>
    </row>
    <row r="15" spans="1:101" s="6" customFormat="1" ht="54" thickTop="1" thickBot="1" x14ac:dyDescent="0.3">
      <c r="A15" s="12">
        <v>4</v>
      </c>
      <c r="B15" s="37" t="str">
        <f t="shared" si="0"/>
        <v>ok</v>
      </c>
      <c r="C15" s="75" t="s">
        <v>113</v>
      </c>
      <c r="D15" s="76" t="s">
        <v>143</v>
      </c>
      <c r="E15" s="76" t="s">
        <v>144</v>
      </c>
      <c r="F15" s="88" t="s">
        <v>145</v>
      </c>
      <c r="G15" s="77"/>
      <c r="H15" s="72" t="s">
        <v>117</v>
      </c>
      <c r="I15" s="76" t="s">
        <v>124</v>
      </c>
      <c r="J15" s="76" t="s">
        <v>119</v>
      </c>
      <c r="K15" s="76" t="s">
        <v>127</v>
      </c>
      <c r="L15" s="78" t="s">
        <v>131</v>
      </c>
      <c r="M15" s="77" t="s">
        <v>126</v>
      </c>
      <c r="N15" s="77"/>
      <c r="O15" s="77" t="s">
        <v>123</v>
      </c>
      <c r="P15" s="79" t="s">
        <v>137</v>
      </c>
      <c r="Q15" s="48"/>
      <c r="R15" s="55" t="str">
        <f t="shared" si="1"/>
        <v>ok</v>
      </c>
      <c r="S15" s="55" t="str">
        <f t="shared" si="8"/>
        <v>ok</v>
      </c>
      <c r="T15" s="55" t="str">
        <f t="shared" si="9"/>
        <v>ok</v>
      </c>
      <c r="U15" s="55" t="str">
        <f t="shared" si="10"/>
        <v>ok</v>
      </c>
      <c r="V15" s="55" t="str">
        <f t="shared" si="11"/>
        <v>ok</v>
      </c>
      <c r="W15" s="55" t="str">
        <f t="shared" si="12"/>
        <v>ok</v>
      </c>
      <c r="X15" s="55" t="str">
        <f t="shared" si="2"/>
        <v>ok</v>
      </c>
      <c r="Y15" s="55" t="str">
        <f t="shared" si="3"/>
        <v>ok</v>
      </c>
      <c r="Z15" s="55" t="str">
        <f t="shared" si="4"/>
        <v>ok</v>
      </c>
      <c r="AA15" s="55" t="str">
        <f t="shared" si="5"/>
        <v>ok</v>
      </c>
      <c r="AB15" s="55" t="str">
        <f t="shared" si="6"/>
        <v>ok</v>
      </c>
      <c r="AC15" s="55" t="str">
        <f t="shared" si="13"/>
        <v>ok</v>
      </c>
      <c r="AD15" s="55" t="str">
        <f t="shared" si="14"/>
        <v>ok</v>
      </c>
      <c r="AE15" s="55" t="str">
        <f t="shared" si="7"/>
        <v>ok</v>
      </c>
      <c r="AF15" s="5"/>
      <c r="AG15" s="13"/>
      <c r="AH15" s="15"/>
      <c r="AI15" s="15"/>
      <c r="AJ15" s="13" t="s">
        <v>5</v>
      </c>
      <c r="AK15" s="26"/>
      <c r="AL15" s="26"/>
      <c r="AM15" s="26"/>
    </row>
    <row r="16" spans="1:101" s="6" customFormat="1" ht="54" thickTop="1" thickBot="1" x14ac:dyDescent="0.3">
      <c r="A16" s="12">
        <v>5</v>
      </c>
      <c r="B16" s="37" t="str">
        <f t="shared" si="0"/>
        <v>ok</v>
      </c>
      <c r="C16" s="75" t="s">
        <v>113</v>
      </c>
      <c r="D16" s="76" t="s">
        <v>143</v>
      </c>
      <c r="E16" s="76" t="s">
        <v>144</v>
      </c>
      <c r="F16" s="88" t="s">
        <v>145</v>
      </c>
      <c r="G16" s="77"/>
      <c r="H16" s="72" t="s">
        <v>117</v>
      </c>
      <c r="I16" s="76" t="s">
        <v>124</v>
      </c>
      <c r="J16" s="76" t="s">
        <v>119</v>
      </c>
      <c r="K16" s="76" t="s">
        <v>128</v>
      </c>
      <c r="L16" s="73" t="s">
        <v>121</v>
      </c>
      <c r="M16" s="77" t="s">
        <v>126</v>
      </c>
      <c r="N16" s="77"/>
      <c r="O16" s="77" t="s">
        <v>123</v>
      </c>
      <c r="P16" s="79" t="s">
        <v>138</v>
      </c>
      <c r="Q16" s="48"/>
      <c r="R16" s="55" t="str">
        <f t="shared" si="1"/>
        <v>ok</v>
      </c>
      <c r="S16" s="55" t="str">
        <f t="shared" si="8"/>
        <v>ok</v>
      </c>
      <c r="T16" s="55" t="str">
        <f t="shared" si="9"/>
        <v>ok</v>
      </c>
      <c r="U16" s="55" t="str">
        <f t="shared" si="10"/>
        <v>ok</v>
      </c>
      <c r="V16" s="55" t="str">
        <f t="shared" si="11"/>
        <v>ok</v>
      </c>
      <c r="W16" s="55" t="str">
        <f t="shared" si="12"/>
        <v>ok</v>
      </c>
      <c r="X16" s="55" t="str">
        <f t="shared" si="2"/>
        <v>ok</v>
      </c>
      <c r="Y16" s="55" t="str">
        <f t="shared" si="3"/>
        <v>ok</v>
      </c>
      <c r="Z16" s="55" t="str">
        <f t="shared" si="4"/>
        <v>ok</v>
      </c>
      <c r="AA16" s="55" t="str">
        <f t="shared" si="5"/>
        <v>ok</v>
      </c>
      <c r="AB16" s="55" t="str">
        <f t="shared" si="6"/>
        <v>ok</v>
      </c>
      <c r="AC16" s="55" t="str">
        <f t="shared" si="13"/>
        <v>ok</v>
      </c>
      <c r="AD16" s="55" t="str">
        <f t="shared" si="14"/>
        <v>ok</v>
      </c>
      <c r="AE16" s="55" t="str">
        <f t="shared" si="7"/>
        <v>ok</v>
      </c>
      <c r="AF16" s="5"/>
      <c r="AG16" s="14"/>
      <c r="AH16" s="10"/>
      <c r="AI16" s="10"/>
      <c r="AJ16" s="13" t="s">
        <v>5</v>
      </c>
      <c r="AK16" s="26"/>
      <c r="AL16" s="26"/>
      <c r="AM16" s="26"/>
    </row>
    <row r="17" spans="1:39" s="6" customFormat="1" ht="54" thickTop="1" thickBot="1" x14ac:dyDescent="0.3">
      <c r="A17" s="12">
        <v>6</v>
      </c>
      <c r="B17" s="37" t="str">
        <f t="shared" si="0"/>
        <v>ok</v>
      </c>
      <c r="C17" s="75" t="s">
        <v>113</v>
      </c>
      <c r="D17" s="76" t="s">
        <v>143</v>
      </c>
      <c r="E17" s="76" t="s">
        <v>144</v>
      </c>
      <c r="F17" s="88" t="s">
        <v>145</v>
      </c>
      <c r="G17" s="77"/>
      <c r="H17" s="72" t="s">
        <v>117</v>
      </c>
      <c r="I17" s="76" t="s">
        <v>124</v>
      </c>
      <c r="J17" s="76" t="s">
        <v>119</v>
      </c>
      <c r="K17" s="76" t="s">
        <v>128</v>
      </c>
      <c r="L17" s="78" t="s">
        <v>132</v>
      </c>
      <c r="M17" s="77" t="s">
        <v>126</v>
      </c>
      <c r="N17" s="77"/>
      <c r="O17" s="77" t="s">
        <v>135</v>
      </c>
      <c r="P17" s="79" t="s">
        <v>139</v>
      </c>
      <c r="Q17" s="48"/>
      <c r="R17" s="55" t="str">
        <f t="shared" si="1"/>
        <v>ok</v>
      </c>
      <c r="S17" s="55" t="str">
        <f t="shared" si="8"/>
        <v>ok</v>
      </c>
      <c r="T17" s="55" t="str">
        <f t="shared" si="9"/>
        <v>ok</v>
      </c>
      <c r="U17" s="55" t="str">
        <f t="shared" si="10"/>
        <v>ok</v>
      </c>
      <c r="V17" s="55" t="str">
        <f t="shared" si="11"/>
        <v>ok</v>
      </c>
      <c r="W17" s="55" t="str">
        <f t="shared" si="12"/>
        <v>ok</v>
      </c>
      <c r="X17" s="55" t="str">
        <f t="shared" si="2"/>
        <v>ok</v>
      </c>
      <c r="Y17" s="55" t="str">
        <f t="shared" si="3"/>
        <v>ok</v>
      </c>
      <c r="Z17" s="55" t="str">
        <f t="shared" si="4"/>
        <v>ok</v>
      </c>
      <c r="AA17" s="55" t="str">
        <f t="shared" si="5"/>
        <v>ok</v>
      </c>
      <c r="AB17" s="55" t="str">
        <f t="shared" si="6"/>
        <v>ok</v>
      </c>
      <c r="AC17" s="55" t="str">
        <f t="shared" si="13"/>
        <v>ok</v>
      </c>
      <c r="AD17" s="55" t="str">
        <f t="shared" si="14"/>
        <v>ok</v>
      </c>
      <c r="AE17" s="55" t="str">
        <f t="shared" si="7"/>
        <v>ok</v>
      </c>
      <c r="AF17" s="5"/>
      <c r="AG17" s="11"/>
      <c r="AH17" s="11"/>
      <c r="AI17" s="11"/>
      <c r="AJ17" s="13" t="s">
        <v>5</v>
      </c>
      <c r="AK17" s="26"/>
      <c r="AL17" s="26"/>
      <c r="AM17" s="26"/>
    </row>
    <row r="18" spans="1:39" s="6" customFormat="1" ht="54" thickTop="1" thickBot="1" x14ac:dyDescent="0.3">
      <c r="A18" s="12">
        <v>7</v>
      </c>
      <c r="B18" s="37" t="str">
        <f t="shared" si="0"/>
        <v>ok</v>
      </c>
      <c r="C18" s="75" t="s">
        <v>113</v>
      </c>
      <c r="D18" s="76" t="s">
        <v>143</v>
      </c>
      <c r="E18" s="76" t="s">
        <v>144</v>
      </c>
      <c r="F18" s="88" t="s">
        <v>145</v>
      </c>
      <c r="G18" s="77"/>
      <c r="H18" s="72" t="s">
        <v>117</v>
      </c>
      <c r="I18" s="76" t="s">
        <v>124</v>
      </c>
      <c r="J18" s="76" t="s">
        <v>119</v>
      </c>
      <c r="K18" s="76" t="s">
        <v>128</v>
      </c>
      <c r="L18" s="78" t="s">
        <v>133</v>
      </c>
      <c r="M18" s="77" t="s">
        <v>126</v>
      </c>
      <c r="N18" s="77"/>
      <c r="O18" s="77" t="s">
        <v>123</v>
      </c>
      <c r="P18" s="79" t="s">
        <v>140</v>
      </c>
      <c r="Q18" s="48"/>
      <c r="R18" s="55" t="str">
        <f t="shared" si="1"/>
        <v>ok</v>
      </c>
      <c r="S18" s="55" t="str">
        <f t="shared" si="8"/>
        <v>ok</v>
      </c>
      <c r="T18" s="55" t="str">
        <f t="shared" si="9"/>
        <v>ok</v>
      </c>
      <c r="U18" s="55" t="str">
        <f t="shared" si="10"/>
        <v>ok</v>
      </c>
      <c r="V18" s="55" t="str">
        <f t="shared" si="11"/>
        <v>ok</v>
      </c>
      <c r="W18" s="55" t="str">
        <f t="shared" si="12"/>
        <v>ok</v>
      </c>
      <c r="X18" s="55" t="str">
        <f t="shared" si="2"/>
        <v>ok</v>
      </c>
      <c r="Y18" s="55" t="str">
        <f t="shared" si="3"/>
        <v>ok</v>
      </c>
      <c r="Z18" s="55" t="str">
        <f t="shared" si="4"/>
        <v>ok</v>
      </c>
      <c r="AA18" s="55" t="str">
        <f t="shared" si="5"/>
        <v>ok</v>
      </c>
      <c r="AB18" s="55" t="str">
        <f t="shared" si="6"/>
        <v>ok</v>
      </c>
      <c r="AC18" s="55" t="str">
        <f t="shared" si="13"/>
        <v>ok</v>
      </c>
      <c r="AD18" s="55" t="str">
        <f t="shared" si="14"/>
        <v>ok</v>
      </c>
      <c r="AE18" s="55" t="str">
        <f t="shared" si="7"/>
        <v>ok</v>
      </c>
      <c r="AF18" s="5"/>
      <c r="AG18" s="11"/>
      <c r="AH18" s="11"/>
      <c r="AI18" s="11"/>
      <c r="AJ18" s="13" t="s">
        <v>5</v>
      </c>
      <c r="AK18" s="26"/>
      <c r="AL18" s="26"/>
      <c r="AM18" s="26"/>
    </row>
    <row r="19" spans="1:39" s="6" customFormat="1" ht="54" thickTop="1" thickBot="1" x14ac:dyDescent="0.3">
      <c r="A19" s="12">
        <v>8</v>
      </c>
      <c r="B19" s="37" t="str">
        <f t="shared" si="0"/>
        <v>ok</v>
      </c>
      <c r="C19" s="75" t="s">
        <v>113</v>
      </c>
      <c r="D19" s="76" t="s">
        <v>143</v>
      </c>
      <c r="E19" s="76" t="s">
        <v>144</v>
      </c>
      <c r="F19" s="88" t="s">
        <v>145</v>
      </c>
      <c r="G19" s="77"/>
      <c r="H19" s="72" t="s">
        <v>117</v>
      </c>
      <c r="I19" s="76" t="s">
        <v>124</v>
      </c>
      <c r="J19" s="76" t="s">
        <v>119</v>
      </c>
      <c r="K19" s="76" t="s">
        <v>129</v>
      </c>
      <c r="L19" s="73" t="s">
        <v>121</v>
      </c>
      <c r="M19" s="77" t="s">
        <v>126</v>
      </c>
      <c r="N19" s="77"/>
      <c r="O19" s="77" t="s">
        <v>123</v>
      </c>
      <c r="P19" s="79" t="s">
        <v>141</v>
      </c>
      <c r="Q19" s="48"/>
      <c r="R19" s="55" t="str">
        <f t="shared" si="1"/>
        <v>ok</v>
      </c>
      <c r="S19" s="55" t="str">
        <f t="shared" si="8"/>
        <v>ok</v>
      </c>
      <c r="T19" s="55" t="str">
        <f t="shared" si="9"/>
        <v>ok</v>
      </c>
      <c r="U19" s="55" t="str">
        <f t="shared" si="10"/>
        <v>ok</v>
      </c>
      <c r="V19" s="55" t="str">
        <f t="shared" si="11"/>
        <v>ok</v>
      </c>
      <c r="W19" s="55" t="str">
        <f t="shared" si="12"/>
        <v>ok</v>
      </c>
      <c r="X19" s="55" t="str">
        <f t="shared" si="2"/>
        <v>ok</v>
      </c>
      <c r="Y19" s="55" t="str">
        <f t="shared" si="3"/>
        <v>ok</v>
      </c>
      <c r="Z19" s="55" t="str">
        <f t="shared" si="4"/>
        <v>ok</v>
      </c>
      <c r="AA19" s="55" t="str">
        <f t="shared" si="5"/>
        <v>ok</v>
      </c>
      <c r="AB19" s="55" t="str">
        <f t="shared" si="6"/>
        <v>ok</v>
      </c>
      <c r="AC19" s="55" t="str">
        <f t="shared" si="13"/>
        <v>ok</v>
      </c>
      <c r="AD19" s="55" t="str">
        <f t="shared" si="14"/>
        <v>ok</v>
      </c>
      <c r="AE19" s="55" t="str">
        <f t="shared" si="7"/>
        <v>ok</v>
      </c>
      <c r="AF19" s="5"/>
      <c r="AG19" s="11"/>
      <c r="AH19" s="11"/>
      <c r="AI19" s="11"/>
      <c r="AJ19" s="13" t="s">
        <v>5</v>
      </c>
      <c r="AK19" s="26"/>
      <c r="AL19" s="26"/>
      <c r="AM19" s="26"/>
    </row>
    <row r="20" spans="1:39" s="6" customFormat="1" ht="54" thickTop="1" thickBot="1" x14ac:dyDescent="0.3">
      <c r="A20" s="12">
        <v>9</v>
      </c>
      <c r="B20" s="37" t="str">
        <f t="shared" si="0"/>
        <v>ok</v>
      </c>
      <c r="C20" s="75" t="s">
        <v>113</v>
      </c>
      <c r="D20" s="76" t="s">
        <v>143</v>
      </c>
      <c r="E20" s="76" t="s">
        <v>144</v>
      </c>
      <c r="F20" s="88" t="s">
        <v>145</v>
      </c>
      <c r="G20" s="77"/>
      <c r="H20" s="72" t="s">
        <v>117</v>
      </c>
      <c r="I20" s="76" t="s">
        <v>124</v>
      </c>
      <c r="J20" s="76" t="s">
        <v>119</v>
      </c>
      <c r="K20" s="76" t="s">
        <v>129</v>
      </c>
      <c r="L20" s="78" t="s">
        <v>134</v>
      </c>
      <c r="M20" s="77" t="s">
        <v>126</v>
      </c>
      <c r="N20" s="77"/>
      <c r="O20" s="77" t="s">
        <v>142</v>
      </c>
      <c r="P20" s="79" t="s">
        <v>141</v>
      </c>
      <c r="Q20" s="48"/>
      <c r="R20" s="55" t="str">
        <f t="shared" si="1"/>
        <v>ok</v>
      </c>
      <c r="S20" s="55" t="str">
        <f t="shared" si="8"/>
        <v>ok</v>
      </c>
      <c r="T20" s="55" t="str">
        <f t="shared" si="9"/>
        <v>ok</v>
      </c>
      <c r="U20" s="55" t="str">
        <f t="shared" si="10"/>
        <v>ok</v>
      </c>
      <c r="V20" s="55" t="str">
        <f t="shared" si="11"/>
        <v>ok</v>
      </c>
      <c r="W20" s="55" t="str">
        <f t="shared" si="12"/>
        <v>ok</v>
      </c>
      <c r="X20" s="55" t="str">
        <f t="shared" si="2"/>
        <v>ok</v>
      </c>
      <c r="Y20" s="55" t="str">
        <f t="shared" si="3"/>
        <v>ok</v>
      </c>
      <c r="Z20" s="55" t="str">
        <f t="shared" si="4"/>
        <v>ok</v>
      </c>
      <c r="AA20" s="55" t="str">
        <f t="shared" si="5"/>
        <v>ok</v>
      </c>
      <c r="AB20" s="55" t="str">
        <f t="shared" si="6"/>
        <v>ok</v>
      </c>
      <c r="AC20" s="55" t="str">
        <f t="shared" si="13"/>
        <v>ok</v>
      </c>
      <c r="AD20" s="55" t="str">
        <f t="shared" si="14"/>
        <v>ok</v>
      </c>
      <c r="AE20" s="55" t="str">
        <f t="shared" si="7"/>
        <v>ok</v>
      </c>
      <c r="AF20" s="5"/>
      <c r="AG20" s="11"/>
      <c r="AH20" s="11"/>
      <c r="AI20" s="11"/>
      <c r="AJ20" s="13" t="s">
        <v>5</v>
      </c>
      <c r="AK20" s="26"/>
      <c r="AL20" s="26"/>
      <c r="AM20" s="26"/>
    </row>
    <row r="21" spans="1:39" s="6" customFormat="1" ht="40.799999999999997" thickTop="1" thickBot="1" x14ac:dyDescent="0.3">
      <c r="A21" s="12">
        <v>10</v>
      </c>
      <c r="B21" s="37" t="str">
        <f t="shared" si="0"/>
        <v>ok</v>
      </c>
      <c r="C21" s="75" t="s">
        <v>113</v>
      </c>
      <c r="D21" s="76" t="s">
        <v>146</v>
      </c>
      <c r="E21" s="76" t="s">
        <v>187</v>
      </c>
      <c r="F21" s="124" t="s">
        <v>147</v>
      </c>
      <c r="G21" s="77"/>
      <c r="H21" s="72" t="s">
        <v>117</v>
      </c>
      <c r="I21" s="76" t="s">
        <v>148</v>
      </c>
      <c r="J21" s="76" t="s">
        <v>119</v>
      </c>
      <c r="K21" s="76" t="s">
        <v>149</v>
      </c>
      <c r="L21" s="78" t="s">
        <v>149</v>
      </c>
      <c r="M21" s="77" t="s">
        <v>126</v>
      </c>
      <c r="N21" s="77"/>
      <c r="O21" s="77" t="s">
        <v>123</v>
      </c>
      <c r="P21" s="79" t="s">
        <v>136</v>
      </c>
      <c r="Q21" s="48"/>
      <c r="R21" s="55" t="str">
        <f t="shared" si="1"/>
        <v>ok</v>
      </c>
      <c r="S21" s="55" t="str">
        <f t="shared" si="8"/>
        <v>ok</v>
      </c>
      <c r="T21" s="55" t="str">
        <f t="shared" si="9"/>
        <v>ok</v>
      </c>
      <c r="U21" s="55" t="str">
        <f t="shared" si="10"/>
        <v>ok</v>
      </c>
      <c r="V21" s="55" t="str">
        <f t="shared" si="11"/>
        <v>ok</v>
      </c>
      <c r="W21" s="55" t="str">
        <f t="shared" si="12"/>
        <v>ok</v>
      </c>
      <c r="X21" s="55" t="str">
        <f t="shared" si="2"/>
        <v>ok</v>
      </c>
      <c r="Y21" s="55" t="str">
        <f t="shared" si="3"/>
        <v>ok</v>
      </c>
      <c r="Z21" s="55" t="str">
        <f t="shared" si="4"/>
        <v>ok</v>
      </c>
      <c r="AA21" s="55" t="str">
        <f t="shared" si="5"/>
        <v>ok</v>
      </c>
      <c r="AB21" s="55" t="str">
        <f t="shared" si="6"/>
        <v>ok</v>
      </c>
      <c r="AC21" s="55" t="str">
        <f t="shared" si="13"/>
        <v>ok</v>
      </c>
      <c r="AD21" s="55" t="str">
        <f t="shared" si="14"/>
        <v>ok</v>
      </c>
      <c r="AE21" s="55" t="str">
        <f t="shared" si="7"/>
        <v>ok</v>
      </c>
      <c r="AF21" s="5"/>
      <c r="AG21" s="11"/>
      <c r="AH21" s="11"/>
      <c r="AI21" s="11"/>
      <c r="AJ21" s="13" t="s">
        <v>5</v>
      </c>
      <c r="AK21" s="26"/>
      <c r="AL21" s="26"/>
      <c r="AM21" s="26"/>
    </row>
    <row r="22" spans="1:39" s="6" customFormat="1" ht="40.799999999999997" thickTop="1" thickBot="1" x14ac:dyDescent="0.3">
      <c r="A22" s="12">
        <v>11</v>
      </c>
      <c r="B22" s="37" t="str">
        <f t="shared" si="0"/>
        <v>ok</v>
      </c>
      <c r="C22" s="75" t="s">
        <v>113</v>
      </c>
      <c r="D22" s="76" t="s">
        <v>156</v>
      </c>
      <c r="E22" s="76" t="s">
        <v>187</v>
      </c>
      <c r="F22" s="124" t="s">
        <v>152</v>
      </c>
      <c r="G22" s="77"/>
      <c r="H22" s="72" t="s">
        <v>117</v>
      </c>
      <c r="I22" s="76" t="s">
        <v>153</v>
      </c>
      <c r="J22" s="76" t="s">
        <v>119</v>
      </c>
      <c r="K22" s="76" t="s">
        <v>154</v>
      </c>
      <c r="L22" s="78" t="s">
        <v>121</v>
      </c>
      <c r="M22" s="77" t="s">
        <v>126</v>
      </c>
      <c r="N22" s="77"/>
      <c r="O22" s="77" t="s">
        <v>123</v>
      </c>
      <c r="P22" s="79" t="s">
        <v>155</v>
      </c>
      <c r="Q22" s="48"/>
      <c r="R22" s="55" t="str">
        <f t="shared" si="1"/>
        <v>ok</v>
      </c>
      <c r="S22" s="55" t="str">
        <f t="shared" si="8"/>
        <v>ok</v>
      </c>
      <c r="T22" s="55" t="str">
        <f t="shared" si="9"/>
        <v>ok</v>
      </c>
      <c r="U22" s="55" t="str">
        <f t="shared" si="10"/>
        <v>ok</v>
      </c>
      <c r="V22" s="55" t="str">
        <f t="shared" si="11"/>
        <v>ok</v>
      </c>
      <c r="W22" s="55" t="str">
        <f t="shared" si="12"/>
        <v>ok</v>
      </c>
      <c r="X22" s="55" t="str">
        <f t="shared" si="2"/>
        <v>ok</v>
      </c>
      <c r="Y22" s="55" t="str">
        <f t="shared" si="3"/>
        <v>ok</v>
      </c>
      <c r="Z22" s="55" t="str">
        <f t="shared" si="4"/>
        <v>ok</v>
      </c>
      <c r="AA22" s="55" t="str">
        <f t="shared" si="5"/>
        <v>ok</v>
      </c>
      <c r="AB22" s="55" t="str">
        <f t="shared" si="6"/>
        <v>ok</v>
      </c>
      <c r="AC22" s="55" t="str">
        <f t="shared" si="13"/>
        <v>ok</v>
      </c>
      <c r="AD22" s="55" t="str">
        <f t="shared" si="14"/>
        <v>ok</v>
      </c>
      <c r="AE22" s="55" t="str">
        <f t="shared" si="7"/>
        <v>ok</v>
      </c>
      <c r="AF22" s="5"/>
      <c r="AG22" s="11"/>
      <c r="AH22" s="11"/>
      <c r="AI22" s="11"/>
      <c r="AJ22" s="13" t="s">
        <v>5</v>
      </c>
      <c r="AK22" s="26"/>
      <c r="AL22" s="26"/>
      <c r="AM22" s="26"/>
    </row>
    <row r="23" spans="1:39" s="6" customFormat="1" ht="40.799999999999997" thickTop="1" thickBot="1" x14ac:dyDescent="0.3">
      <c r="A23" s="12">
        <v>12</v>
      </c>
      <c r="B23" s="37" t="str">
        <f t="shared" si="0"/>
        <v>ok</v>
      </c>
      <c r="C23" s="75" t="s">
        <v>113</v>
      </c>
      <c r="D23" s="76" t="s">
        <v>156</v>
      </c>
      <c r="E23" s="76" t="s">
        <v>187</v>
      </c>
      <c r="F23" s="88" t="s">
        <v>152</v>
      </c>
      <c r="G23" s="77"/>
      <c r="H23" s="72" t="s">
        <v>117</v>
      </c>
      <c r="I23" s="76" t="s">
        <v>153</v>
      </c>
      <c r="J23" s="76" t="s">
        <v>119</v>
      </c>
      <c r="K23" s="76" t="s">
        <v>157</v>
      </c>
      <c r="L23" s="78" t="s">
        <v>158</v>
      </c>
      <c r="M23" s="77" t="s">
        <v>126</v>
      </c>
      <c r="N23" s="77"/>
      <c r="O23" s="77" t="s">
        <v>123</v>
      </c>
      <c r="P23" s="79" t="s">
        <v>159</v>
      </c>
      <c r="Q23" s="48"/>
      <c r="R23" s="55" t="str">
        <f t="shared" si="1"/>
        <v>ok</v>
      </c>
      <c r="S23" s="55" t="str">
        <f t="shared" si="8"/>
        <v>ok</v>
      </c>
      <c r="T23" s="55" t="str">
        <f t="shared" si="9"/>
        <v>ok</v>
      </c>
      <c r="U23" s="55" t="str">
        <f t="shared" si="10"/>
        <v>ok</v>
      </c>
      <c r="V23" s="55" t="str">
        <f t="shared" si="11"/>
        <v>ok</v>
      </c>
      <c r="W23" s="55" t="str">
        <f t="shared" si="12"/>
        <v>ok</v>
      </c>
      <c r="X23" s="55" t="str">
        <f t="shared" si="2"/>
        <v>ok</v>
      </c>
      <c r="Y23" s="55" t="str">
        <f t="shared" si="3"/>
        <v>ok</v>
      </c>
      <c r="Z23" s="55" t="str">
        <f t="shared" si="4"/>
        <v>ok</v>
      </c>
      <c r="AA23" s="55" t="str">
        <f t="shared" si="5"/>
        <v>ok</v>
      </c>
      <c r="AB23" s="55" t="str">
        <f t="shared" si="6"/>
        <v>ok</v>
      </c>
      <c r="AC23" s="55" t="str">
        <f t="shared" si="13"/>
        <v>ok</v>
      </c>
      <c r="AD23" s="55" t="str">
        <f t="shared" si="14"/>
        <v>ok</v>
      </c>
      <c r="AE23" s="55" t="str">
        <f t="shared" si="7"/>
        <v>ok</v>
      </c>
      <c r="AF23" s="5"/>
      <c r="AG23" s="11"/>
      <c r="AH23" s="11"/>
      <c r="AI23" s="11"/>
      <c r="AJ23" s="13" t="s">
        <v>5</v>
      </c>
      <c r="AK23" s="26"/>
      <c r="AL23" s="26"/>
      <c r="AM23" s="26"/>
    </row>
    <row r="24" spans="1:39" s="6" customFormat="1" ht="54" thickTop="1" thickBot="1" x14ac:dyDescent="0.3">
      <c r="A24" s="12">
        <v>13</v>
      </c>
      <c r="B24" s="37" t="str">
        <f t="shared" si="0"/>
        <v>ok</v>
      </c>
      <c r="C24" s="75" t="s">
        <v>113</v>
      </c>
      <c r="D24" s="76" t="s">
        <v>156</v>
      </c>
      <c r="E24" s="76" t="s">
        <v>187</v>
      </c>
      <c r="F24" s="88" t="s">
        <v>152</v>
      </c>
      <c r="G24" s="77"/>
      <c r="H24" s="72" t="s">
        <v>117</v>
      </c>
      <c r="I24" s="76" t="s">
        <v>153</v>
      </c>
      <c r="J24" s="76" t="s">
        <v>119</v>
      </c>
      <c r="K24" s="76" t="s">
        <v>160</v>
      </c>
      <c r="L24" s="78" t="s">
        <v>161</v>
      </c>
      <c r="M24" s="77" t="s">
        <v>126</v>
      </c>
      <c r="N24" s="77"/>
      <c r="O24" s="77" t="s">
        <v>123</v>
      </c>
      <c r="P24" s="79" t="s">
        <v>162</v>
      </c>
      <c r="Q24" s="48"/>
      <c r="R24" s="55" t="str">
        <f t="shared" si="1"/>
        <v>ok</v>
      </c>
      <c r="S24" s="55" t="str">
        <f t="shared" si="8"/>
        <v>ok</v>
      </c>
      <c r="T24" s="55" t="str">
        <f t="shared" si="9"/>
        <v>ok</v>
      </c>
      <c r="U24" s="55" t="str">
        <f t="shared" si="10"/>
        <v>ok</v>
      </c>
      <c r="V24" s="55" t="str">
        <f t="shared" si="11"/>
        <v>ok</v>
      </c>
      <c r="W24" s="55" t="str">
        <f t="shared" si="12"/>
        <v>ok</v>
      </c>
      <c r="X24" s="55" t="str">
        <f t="shared" si="2"/>
        <v>ok</v>
      </c>
      <c r="Y24" s="55" t="str">
        <f t="shared" si="3"/>
        <v>ok</v>
      </c>
      <c r="Z24" s="55" t="str">
        <f t="shared" si="4"/>
        <v>ok</v>
      </c>
      <c r="AA24" s="55" t="str">
        <f t="shared" si="5"/>
        <v>ok</v>
      </c>
      <c r="AB24" s="55" t="str">
        <f t="shared" si="6"/>
        <v>ok</v>
      </c>
      <c r="AC24" s="55" t="str">
        <f t="shared" si="13"/>
        <v>ok</v>
      </c>
      <c r="AD24" s="55" t="str">
        <f t="shared" si="14"/>
        <v>ok</v>
      </c>
      <c r="AE24" s="55" t="str">
        <f t="shared" si="7"/>
        <v>ok</v>
      </c>
      <c r="AF24" s="5"/>
      <c r="AG24" s="11"/>
      <c r="AH24" s="11"/>
      <c r="AI24" s="11"/>
      <c r="AJ24" s="13" t="s">
        <v>5</v>
      </c>
      <c r="AK24" s="26"/>
      <c r="AL24" s="26"/>
      <c r="AM24" s="26"/>
    </row>
    <row r="25" spans="1:39" s="6" customFormat="1" ht="40.799999999999997" thickTop="1" thickBot="1" x14ac:dyDescent="0.3">
      <c r="A25" s="12">
        <v>14</v>
      </c>
      <c r="B25" s="37" t="str">
        <f t="shared" si="0"/>
        <v>ok</v>
      </c>
      <c r="C25" s="75" t="s">
        <v>113</v>
      </c>
      <c r="D25" s="76" t="s">
        <v>156</v>
      </c>
      <c r="E25" s="76" t="s">
        <v>187</v>
      </c>
      <c r="F25" s="88" t="s">
        <v>152</v>
      </c>
      <c r="G25" s="77"/>
      <c r="H25" s="72" t="s">
        <v>117</v>
      </c>
      <c r="I25" s="76" t="s">
        <v>153</v>
      </c>
      <c r="J25" s="76" t="s">
        <v>119</v>
      </c>
      <c r="K25" s="76" t="s">
        <v>163</v>
      </c>
      <c r="L25" s="78" t="s">
        <v>164</v>
      </c>
      <c r="M25" s="77" t="s">
        <v>126</v>
      </c>
      <c r="N25" s="77"/>
      <c r="O25" s="77" t="s">
        <v>123</v>
      </c>
      <c r="P25" s="79" t="s">
        <v>165</v>
      </c>
      <c r="Q25" s="48"/>
      <c r="R25" s="55" t="str">
        <f t="shared" si="1"/>
        <v>ok</v>
      </c>
      <c r="S25" s="55" t="str">
        <f t="shared" si="8"/>
        <v>ok</v>
      </c>
      <c r="T25" s="55" t="str">
        <f t="shared" si="9"/>
        <v>ok</v>
      </c>
      <c r="U25" s="55" t="str">
        <f t="shared" si="10"/>
        <v>ok</v>
      </c>
      <c r="V25" s="55" t="str">
        <f t="shared" si="11"/>
        <v>ok</v>
      </c>
      <c r="W25" s="55" t="str">
        <f t="shared" si="12"/>
        <v>ok</v>
      </c>
      <c r="X25" s="55" t="str">
        <f t="shared" si="2"/>
        <v>ok</v>
      </c>
      <c r="Y25" s="55" t="str">
        <f t="shared" si="3"/>
        <v>ok</v>
      </c>
      <c r="Z25" s="55" t="str">
        <f t="shared" si="4"/>
        <v>ok</v>
      </c>
      <c r="AA25" s="55" t="str">
        <f t="shared" si="5"/>
        <v>ok</v>
      </c>
      <c r="AB25" s="55" t="str">
        <f t="shared" si="6"/>
        <v>ok</v>
      </c>
      <c r="AC25" s="55" t="str">
        <f t="shared" si="13"/>
        <v>ok</v>
      </c>
      <c r="AD25" s="55" t="str">
        <f t="shared" si="14"/>
        <v>ok</v>
      </c>
      <c r="AE25" s="55" t="str">
        <f t="shared" si="7"/>
        <v>ok</v>
      </c>
      <c r="AF25" s="5"/>
      <c r="AG25" s="11"/>
      <c r="AH25" s="11"/>
      <c r="AI25" s="11"/>
      <c r="AJ25" s="13" t="s">
        <v>5</v>
      </c>
      <c r="AK25" s="26"/>
      <c r="AL25" s="26"/>
      <c r="AM25" s="26"/>
    </row>
    <row r="26" spans="1:39" s="6" customFormat="1" ht="40.799999999999997" thickTop="1" thickBot="1" x14ac:dyDescent="0.3">
      <c r="A26" s="12">
        <v>15</v>
      </c>
      <c r="B26" s="37" t="str">
        <f t="shared" si="0"/>
        <v>ok</v>
      </c>
      <c r="C26" s="75" t="s">
        <v>113</v>
      </c>
      <c r="D26" s="76" t="s">
        <v>156</v>
      </c>
      <c r="E26" s="76" t="s">
        <v>187</v>
      </c>
      <c r="F26" s="88" t="s">
        <v>152</v>
      </c>
      <c r="G26" s="77"/>
      <c r="H26" s="72" t="s">
        <v>117</v>
      </c>
      <c r="I26" s="76" t="s">
        <v>153</v>
      </c>
      <c r="J26" s="76" t="s">
        <v>119</v>
      </c>
      <c r="K26" s="76" t="s">
        <v>166</v>
      </c>
      <c r="L26" s="78" t="s">
        <v>167</v>
      </c>
      <c r="M26" s="77" t="s">
        <v>126</v>
      </c>
      <c r="N26" s="77"/>
      <c r="O26" s="77" t="s">
        <v>123</v>
      </c>
      <c r="P26" s="79" t="s">
        <v>168</v>
      </c>
      <c r="Q26" s="48"/>
      <c r="R26" s="55" t="str">
        <f t="shared" si="1"/>
        <v>ok</v>
      </c>
      <c r="S26" s="55" t="str">
        <f t="shared" si="8"/>
        <v>ok</v>
      </c>
      <c r="T26" s="55" t="str">
        <f t="shared" si="9"/>
        <v>ok</v>
      </c>
      <c r="U26" s="55" t="str">
        <f t="shared" si="10"/>
        <v>ok</v>
      </c>
      <c r="V26" s="55" t="str">
        <f t="shared" si="11"/>
        <v>ok</v>
      </c>
      <c r="W26" s="55" t="str">
        <f t="shared" si="12"/>
        <v>ok</v>
      </c>
      <c r="X26" s="55" t="str">
        <f t="shared" si="2"/>
        <v>ok</v>
      </c>
      <c r="Y26" s="55" t="str">
        <f t="shared" si="3"/>
        <v>ok</v>
      </c>
      <c r="Z26" s="55" t="str">
        <f t="shared" si="4"/>
        <v>ok</v>
      </c>
      <c r="AA26" s="55" t="str">
        <f t="shared" si="5"/>
        <v>ok</v>
      </c>
      <c r="AB26" s="55" t="str">
        <f t="shared" si="6"/>
        <v>ok</v>
      </c>
      <c r="AC26" s="55" t="str">
        <f t="shared" si="13"/>
        <v>ok</v>
      </c>
      <c r="AD26" s="55" t="str">
        <f t="shared" si="14"/>
        <v>ok</v>
      </c>
      <c r="AE26" s="55" t="str">
        <f t="shared" si="7"/>
        <v>ok</v>
      </c>
      <c r="AF26" s="5"/>
      <c r="AG26" s="11"/>
      <c r="AH26" s="11"/>
      <c r="AI26" s="11"/>
      <c r="AJ26" s="13" t="s">
        <v>5</v>
      </c>
      <c r="AK26" s="26"/>
      <c r="AL26" s="26"/>
      <c r="AM26" s="26"/>
    </row>
    <row r="27" spans="1:39" s="6" customFormat="1" ht="40.799999999999997" thickTop="1" thickBot="1" x14ac:dyDescent="0.3">
      <c r="A27" s="12">
        <v>16</v>
      </c>
      <c r="B27" s="37" t="str">
        <f t="shared" si="0"/>
        <v>ok</v>
      </c>
      <c r="C27" s="75" t="s">
        <v>113</v>
      </c>
      <c r="D27" s="76" t="s">
        <v>156</v>
      </c>
      <c r="E27" s="76" t="s">
        <v>187</v>
      </c>
      <c r="F27" s="88" t="s">
        <v>152</v>
      </c>
      <c r="G27" s="77"/>
      <c r="H27" s="72" t="s">
        <v>117</v>
      </c>
      <c r="I27" s="76" t="s">
        <v>153</v>
      </c>
      <c r="J27" s="76" t="s">
        <v>119</v>
      </c>
      <c r="K27" s="76" t="s">
        <v>169</v>
      </c>
      <c r="L27" s="78" t="s">
        <v>170</v>
      </c>
      <c r="M27" s="77" t="s">
        <v>126</v>
      </c>
      <c r="N27" s="77"/>
      <c r="O27" s="77" t="s">
        <v>123</v>
      </c>
      <c r="P27" s="79" t="s">
        <v>171</v>
      </c>
      <c r="Q27" s="48"/>
      <c r="R27" s="55" t="str">
        <f t="shared" si="1"/>
        <v>ok</v>
      </c>
      <c r="S27" s="55" t="str">
        <f t="shared" si="8"/>
        <v>ok</v>
      </c>
      <c r="T27" s="55" t="str">
        <f t="shared" si="9"/>
        <v>ok</v>
      </c>
      <c r="U27" s="55" t="str">
        <f t="shared" si="10"/>
        <v>ok</v>
      </c>
      <c r="V27" s="55" t="str">
        <f t="shared" si="11"/>
        <v>ok</v>
      </c>
      <c r="W27" s="55" t="str">
        <f t="shared" si="12"/>
        <v>ok</v>
      </c>
      <c r="X27" s="55" t="str">
        <f t="shared" si="2"/>
        <v>ok</v>
      </c>
      <c r="Y27" s="55" t="str">
        <f t="shared" si="3"/>
        <v>ok</v>
      </c>
      <c r="Z27" s="55" t="str">
        <f t="shared" si="4"/>
        <v>ok</v>
      </c>
      <c r="AA27" s="55" t="str">
        <f t="shared" si="5"/>
        <v>ok</v>
      </c>
      <c r="AB27" s="55" t="str">
        <f t="shared" si="6"/>
        <v>ok</v>
      </c>
      <c r="AC27" s="55" t="str">
        <f t="shared" si="13"/>
        <v>ok</v>
      </c>
      <c r="AD27" s="55" t="str">
        <f t="shared" si="14"/>
        <v>ok</v>
      </c>
      <c r="AE27" s="55" t="str">
        <f t="shared" si="7"/>
        <v>ok</v>
      </c>
      <c r="AF27" s="5"/>
      <c r="AG27" s="11"/>
      <c r="AH27" s="11"/>
      <c r="AI27" s="11"/>
      <c r="AJ27" s="13" t="s">
        <v>5</v>
      </c>
      <c r="AK27" s="26"/>
      <c r="AL27" s="26"/>
      <c r="AM27" s="26"/>
    </row>
    <row r="28" spans="1:39" s="6" customFormat="1" ht="40.799999999999997" thickTop="1" thickBot="1" x14ac:dyDescent="0.3">
      <c r="A28" s="12">
        <v>17</v>
      </c>
      <c r="B28" s="37" t="str">
        <f t="shared" si="0"/>
        <v>ok</v>
      </c>
      <c r="C28" s="75" t="s">
        <v>113</v>
      </c>
      <c r="D28" s="76" t="s">
        <v>156</v>
      </c>
      <c r="E28" s="76" t="s">
        <v>187</v>
      </c>
      <c r="F28" s="88" t="s">
        <v>152</v>
      </c>
      <c r="G28" s="77"/>
      <c r="H28" s="72" t="s">
        <v>117</v>
      </c>
      <c r="I28" s="76" t="s">
        <v>153</v>
      </c>
      <c r="J28" s="76" t="s">
        <v>119</v>
      </c>
      <c r="K28" s="76" t="s">
        <v>172</v>
      </c>
      <c r="L28" s="78" t="s">
        <v>173</v>
      </c>
      <c r="M28" s="77" t="s">
        <v>126</v>
      </c>
      <c r="N28" s="77"/>
      <c r="O28" s="77" t="s">
        <v>177</v>
      </c>
      <c r="P28" s="79" t="s">
        <v>174</v>
      </c>
      <c r="Q28" s="48"/>
      <c r="R28" s="55" t="str">
        <f t="shared" si="1"/>
        <v>ok</v>
      </c>
      <c r="S28" s="55" t="str">
        <f t="shared" si="8"/>
        <v>ok</v>
      </c>
      <c r="T28" s="55" t="str">
        <f t="shared" si="9"/>
        <v>ok</v>
      </c>
      <c r="U28" s="55" t="str">
        <f t="shared" si="10"/>
        <v>ok</v>
      </c>
      <c r="V28" s="55" t="str">
        <f t="shared" si="11"/>
        <v>ok</v>
      </c>
      <c r="W28" s="55" t="str">
        <f t="shared" si="12"/>
        <v>ok</v>
      </c>
      <c r="X28" s="55" t="str">
        <f t="shared" si="2"/>
        <v>ok</v>
      </c>
      <c r="Y28" s="55" t="str">
        <f t="shared" si="3"/>
        <v>ok</v>
      </c>
      <c r="Z28" s="55" t="str">
        <f t="shared" si="4"/>
        <v>ok</v>
      </c>
      <c r="AA28" s="55" t="str">
        <f t="shared" si="5"/>
        <v>ok</v>
      </c>
      <c r="AB28" s="55" t="str">
        <f t="shared" si="6"/>
        <v>ok</v>
      </c>
      <c r="AC28" s="55" t="str">
        <f t="shared" si="13"/>
        <v>ok</v>
      </c>
      <c r="AD28" s="55" t="str">
        <f t="shared" si="14"/>
        <v>ok</v>
      </c>
      <c r="AE28" s="55" t="str">
        <f t="shared" si="7"/>
        <v>ok</v>
      </c>
      <c r="AF28" s="5"/>
      <c r="AG28" s="11"/>
      <c r="AH28" s="11"/>
      <c r="AI28" s="11"/>
      <c r="AJ28" s="13" t="s">
        <v>5</v>
      </c>
      <c r="AK28" s="26"/>
      <c r="AL28" s="26"/>
      <c r="AM28" s="26"/>
    </row>
    <row r="29" spans="1:39" s="6" customFormat="1" ht="80.400000000000006" thickTop="1" thickBot="1" x14ac:dyDescent="0.3">
      <c r="A29" s="12">
        <v>18</v>
      </c>
      <c r="B29" s="37" t="str">
        <f t="shared" si="0"/>
        <v>ok</v>
      </c>
      <c r="C29" s="75" t="s">
        <v>113</v>
      </c>
      <c r="D29" s="76" t="s">
        <v>156</v>
      </c>
      <c r="E29" s="76" t="s">
        <v>187</v>
      </c>
      <c r="F29" s="88" t="s">
        <v>152</v>
      </c>
      <c r="G29" s="77"/>
      <c r="H29" s="72" t="s">
        <v>117</v>
      </c>
      <c r="I29" s="76" t="s">
        <v>153</v>
      </c>
      <c r="J29" s="76" t="s">
        <v>119</v>
      </c>
      <c r="K29" s="76" t="s">
        <v>175</v>
      </c>
      <c r="L29" s="78" t="s">
        <v>176</v>
      </c>
      <c r="M29" s="77" t="s">
        <v>126</v>
      </c>
      <c r="N29" s="77"/>
      <c r="O29" s="77" t="s">
        <v>135</v>
      </c>
      <c r="P29" s="79" t="s">
        <v>178</v>
      </c>
      <c r="Q29" s="48"/>
      <c r="R29" s="55" t="str">
        <f t="shared" si="1"/>
        <v>ok</v>
      </c>
      <c r="S29" s="55" t="str">
        <f t="shared" si="8"/>
        <v>ok</v>
      </c>
      <c r="T29" s="55" t="str">
        <f t="shared" si="9"/>
        <v>ok</v>
      </c>
      <c r="U29" s="55" t="str">
        <f t="shared" si="10"/>
        <v>ok</v>
      </c>
      <c r="V29" s="55" t="str">
        <f t="shared" si="11"/>
        <v>ok</v>
      </c>
      <c r="W29" s="55" t="str">
        <f t="shared" si="12"/>
        <v>ok</v>
      </c>
      <c r="X29" s="55" t="str">
        <f t="shared" si="2"/>
        <v>ok</v>
      </c>
      <c r="Y29" s="55" t="str">
        <f t="shared" si="3"/>
        <v>ok</v>
      </c>
      <c r="Z29" s="55" t="str">
        <f t="shared" si="4"/>
        <v>ok</v>
      </c>
      <c r="AA29" s="55" t="str">
        <f t="shared" si="5"/>
        <v>ok</v>
      </c>
      <c r="AB29" s="55" t="str">
        <f t="shared" si="6"/>
        <v>ok</v>
      </c>
      <c r="AC29" s="55" t="str">
        <f t="shared" si="13"/>
        <v>ok</v>
      </c>
      <c r="AD29" s="55" t="str">
        <f t="shared" si="14"/>
        <v>ok</v>
      </c>
      <c r="AE29" s="55" t="str">
        <f t="shared" si="7"/>
        <v>ok</v>
      </c>
      <c r="AF29" s="5"/>
      <c r="AG29" s="11"/>
      <c r="AH29" s="11"/>
      <c r="AI29" s="11"/>
      <c r="AJ29" s="13" t="s">
        <v>5</v>
      </c>
      <c r="AK29" s="26"/>
      <c r="AL29" s="26"/>
      <c r="AM29" s="26"/>
    </row>
    <row r="30" spans="1:39" s="6" customFormat="1" ht="40.799999999999997" thickTop="1" thickBot="1" x14ac:dyDescent="0.3">
      <c r="A30" s="12">
        <v>19</v>
      </c>
      <c r="B30" s="37" t="str">
        <f t="shared" si="0"/>
        <v>ok</v>
      </c>
      <c r="C30" s="75" t="s">
        <v>113</v>
      </c>
      <c r="D30" s="76" t="s">
        <v>156</v>
      </c>
      <c r="E30" s="76" t="s">
        <v>187</v>
      </c>
      <c r="F30" s="88" t="s">
        <v>152</v>
      </c>
      <c r="G30" s="77"/>
      <c r="H30" s="72" t="s">
        <v>117</v>
      </c>
      <c r="I30" s="76" t="s">
        <v>153</v>
      </c>
      <c r="J30" s="76" t="s">
        <v>119</v>
      </c>
      <c r="K30" s="76" t="s">
        <v>179</v>
      </c>
      <c r="L30" s="78" t="s">
        <v>180</v>
      </c>
      <c r="M30" s="77" t="s">
        <v>126</v>
      </c>
      <c r="N30" s="77"/>
      <c r="O30" s="77" t="s">
        <v>177</v>
      </c>
      <c r="P30" s="79" t="s">
        <v>181</v>
      </c>
      <c r="Q30" s="48"/>
      <c r="R30" s="55" t="str">
        <f t="shared" si="1"/>
        <v>ok</v>
      </c>
      <c r="S30" s="55" t="str">
        <f t="shared" si="8"/>
        <v>ok</v>
      </c>
      <c r="T30" s="55" t="str">
        <f t="shared" si="9"/>
        <v>ok</v>
      </c>
      <c r="U30" s="55" t="str">
        <f t="shared" si="10"/>
        <v>ok</v>
      </c>
      <c r="V30" s="55" t="str">
        <f t="shared" si="11"/>
        <v>ok</v>
      </c>
      <c r="W30" s="55" t="str">
        <f t="shared" si="12"/>
        <v>ok</v>
      </c>
      <c r="X30" s="55" t="str">
        <f t="shared" si="2"/>
        <v>ok</v>
      </c>
      <c r="Y30" s="55" t="str">
        <f t="shared" si="3"/>
        <v>ok</v>
      </c>
      <c r="Z30" s="55" t="str">
        <f t="shared" si="4"/>
        <v>ok</v>
      </c>
      <c r="AA30" s="55" t="str">
        <f t="shared" si="5"/>
        <v>ok</v>
      </c>
      <c r="AB30" s="55" t="str">
        <f t="shared" si="6"/>
        <v>ok</v>
      </c>
      <c r="AC30" s="55" t="str">
        <f t="shared" si="13"/>
        <v>ok</v>
      </c>
      <c r="AD30" s="55" t="str">
        <f t="shared" si="14"/>
        <v>ok</v>
      </c>
      <c r="AE30" s="55" t="str">
        <f t="shared" si="7"/>
        <v>ok</v>
      </c>
      <c r="AF30" s="5"/>
      <c r="AG30" s="11"/>
      <c r="AH30" s="11"/>
      <c r="AI30" s="11"/>
      <c r="AJ30" s="13" t="s">
        <v>5</v>
      </c>
      <c r="AK30" s="26"/>
      <c r="AL30" s="26"/>
      <c r="AM30" s="26"/>
    </row>
    <row r="31" spans="1:39" s="6" customFormat="1" ht="54" thickTop="1" thickBot="1" x14ac:dyDescent="0.3">
      <c r="A31" s="12">
        <v>20</v>
      </c>
      <c r="B31" s="37" t="str">
        <f t="shared" si="0"/>
        <v>ok</v>
      </c>
      <c r="C31" s="75" t="s">
        <v>113</v>
      </c>
      <c r="D31" s="76" t="s">
        <v>156</v>
      </c>
      <c r="E31" s="76" t="s">
        <v>187</v>
      </c>
      <c r="F31" s="88" t="s">
        <v>152</v>
      </c>
      <c r="G31" s="77"/>
      <c r="H31" s="72" t="s">
        <v>117</v>
      </c>
      <c r="I31" s="76" t="s">
        <v>124</v>
      </c>
      <c r="J31" s="76" t="s">
        <v>119</v>
      </c>
      <c r="K31" s="76" t="s">
        <v>182</v>
      </c>
      <c r="L31" s="78" t="s">
        <v>183</v>
      </c>
      <c r="M31" s="77" t="s">
        <v>126</v>
      </c>
      <c r="N31" s="77"/>
      <c r="O31" s="77" t="s">
        <v>123</v>
      </c>
      <c r="P31" s="79" t="s">
        <v>184</v>
      </c>
      <c r="Q31" s="48"/>
      <c r="R31" s="55" t="str">
        <f t="shared" si="1"/>
        <v>ok</v>
      </c>
      <c r="S31" s="55" t="str">
        <f t="shared" si="8"/>
        <v>ok</v>
      </c>
      <c r="T31" s="55" t="str">
        <f t="shared" si="9"/>
        <v>ok</v>
      </c>
      <c r="U31" s="55" t="str">
        <f t="shared" si="10"/>
        <v>ok</v>
      </c>
      <c r="V31" s="55" t="str">
        <f t="shared" si="11"/>
        <v>ok</v>
      </c>
      <c r="W31" s="55" t="str">
        <f t="shared" si="12"/>
        <v>ok</v>
      </c>
      <c r="X31" s="55" t="str">
        <f t="shared" si="2"/>
        <v>ok</v>
      </c>
      <c r="Y31" s="55" t="str">
        <f t="shared" si="3"/>
        <v>ok</v>
      </c>
      <c r="Z31" s="55" t="str">
        <f t="shared" si="4"/>
        <v>ok</v>
      </c>
      <c r="AA31" s="55" t="str">
        <f t="shared" si="5"/>
        <v>ok</v>
      </c>
      <c r="AB31" s="55" t="str">
        <f t="shared" si="6"/>
        <v>ok</v>
      </c>
      <c r="AC31" s="55" t="str">
        <f t="shared" si="13"/>
        <v>ok</v>
      </c>
      <c r="AD31" s="55" t="str">
        <f t="shared" si="14"/>
        <v>ok</v>
      </c>
      <c r="AE31" s="55" t="str">
        <f t="shared" si="7"/>
        <v>ok</v>
      </c>
      <c r="AF31" s="5"/>
      <c r="AG31" s="11"/>
      <c r="AH31" s="11"/>
      <c r="AI31" s="11"/>
      <c r="AJ31" s="13" t="s">
        <v>5</v>
      </c>
      <c r="AK31" s="26"/>
      <c r="AL31" s="26"/>
      <c r="AM31" s="26"/>
    </row>
    <row r="32" spans="1:39" s="6" customFormat="1" ht="54" thickTop="1" thickBot="1" x14ac:dyDescent="0.3">
      <c r="A32" s="12">
        <v>21</v>
      </c>
      <c r="B32" s="37" t="str">
        <f t="shared" si="0"/>
        <v>ok</v>
      </c>
      <c r="C32" s="75" t="s">
        <v>150</v>
      </c>
      <c r="D32" s="76" t="s">
        <v>185</v>
      </c>
      <c r="E32" s="76" t="s">
        <v>186</v>
      </c>
      <c r="F32" s="124" t="s">
        <v>188</v>
      </c>
      <c r="G32" s="77"/>
      <c r="H32" s="72" t="s">
        <v>117</v>
      </c>
      <c r="I32" s="76" t="s">
        <v>189</v>
      </c>
      <c r="J32" s="76" t="s">
        <v>119</v>
      </c>
      <c r="K32" s="76" t="s">
        <v>190</v>
      </c>
      <c r="L32" s="78" t="s">
        <v>191</v>
      </c>
      <c r="M32" s="77" t="s">
        <v>126</v>
      </c>
      <c r="N32" s="77"/>
      <c r="O32" s="77" t="s">
        <v>123</v>
      </c>
      <c r="P32" s="79" t="s">
        <v>192</v>
      </c>
      <c r="Q32" s="48"/>
      <c r="R32" s="55" t="str">
        <f t="shared" si="1"/>
        <v>ok</v>
      </c>
      <c r="S32" s="55" t="str">
        <f t="shared" si="8"/>
        <v>ok</v>
      </c>
      <c r="T32" s="55" t="str">
        <f t="shared" si="9"/>
        <v>ok</v>
      </c>
      <c r="U32" s="55" t="str">
        <f t="shared" si="10"/>
        <v>ok</v>
      </c>
      <c r="V32" s="55" t="str">
        <f t="shared" si="11"/>
        <v>ok</v>
      </c>
      <c r="W32" s="55" t="str">
        <f t="shared" si="12"/>
        <v>ok</v>
      </c>
      <c r="X32" s="55" t="str">
        <f t="shared" si="2"/>
        <v>ok</v>
      </c>
      <c r="Y32" s="55" t="str">
        <f t="shared" si="3"/>
        <v>ok</v>
      </c>
      <c r="Z32" s="55" t="str">
        <f t="shared" si="4"/>
        <v>ok</v>
      </c>
      <c r="AA32" s="55" t="str">
        <f t="shared" si="5"/>
        <v>ok</v>
      </c>
      <c r="AB32" s="55" t="str">
        <f t="shared" si="6"/>
        <v>ok</v>
      </c>
      <c r="AC32" s="55" t="str">
        <f t="shared" si="13"/>
        <v>ok</v>
      </c>
      <c r="AD32" s="55" t="str">
        <f t="shared" si="14"/>
        <v>ok</v>
      </c>
      <c r="AE32" s="55" t="str">
        <f t="shared" si="7"/>
        <v>ok</v>
      </c>
      <c r="AF32" s="5"/>
      <c r="AG32" s="11"/>
      <c r="AH32" s="11"/>
      <c r="AI32" s="11"/>
      <c r="AJ32" s="13" t="s">
        <v>5</v>
      </c>
      <c r="AK32" s="26"/>
      <c r="AL32" s="26"/>
      <c r="AM32" s="26"/>
    </row>
    <row r="33" spans="1:39" s="6" customFormat="1" ht="93.6" thickTop="1" thickBot="1" x14ac:dyDescent="0.3">
      <c r="A33" s="12">
        <v>22</v>
      </c>
      <c r="B33" s="37" t="str">
        <f t="shared" si="0"/>
        <v>ok</v>
      </c>
      <c r="C33" s="75" t="s">
        <v>150</v>
      </c>
      <c r="D33" s="76" t="s">
        <v>185</v>
      </c>
      <c r="E33" s="76" t="s">
        <v>186</v>
      </c>
      <c r="F33" s="88" t="s">
        <v>188</v>
      </c>
      <c r="G33" s="77"/>
      <c r="H33" s="72" t="s">
        <v>117</v>
      </c>
      <c r="I33" s="76" t="s">
        <v>193</v>
      </c>
      <c r="J33" s="76" t="s">
        <v>119</v>
      </c>
      <c r="K33" s="76" t="s">
        <v>190</v>
      </c>
      <c r="L33" s="78" t="s">
        <v>194</v>
      </c>
      <c r="M33" s="77" t="s">
        <v>122</v>
      </c>
      <c r="N33" s="77"/>
      <c r="O33" s="77" t="s">
        <v>123</v>
      </c>
      <c r="P33" s="79" t="s">
        <v>192</v>
      </c>
      <c r="Q33" s="48"/>
      <c r="R33" s="55" t="str">
        <f t="shared" si="1"/>
        <v>ok</v>
      </c>
      <c r="S33" s="55" t="str">
        <f t="shared" si="8"/>
        <v>ok</v>
      </c>
      <c r="T33" s="55" t="str">
        <f t="shared" si="9"/>
        <v>ok</v>
      </c>
      <c r="U33" s="55" t="str">
        <f t="shared" si="10"/>
        <v>ok</v>
      </c>
      <c r="V33" s="55" t="str">
        <f t="shared" si="11"/>
        <v>ok</v>
      </c>
      <c r="W33" s="55" t="str">
        <f t="shared" si="12"/>
        <v>ok</v>
      </c>
      <c r="X33" s="55" t="str">
        <f t="shared" si="2"/>
        <v>ok</v>
      </c>
      <c r="Y33" s="55" t="str">
        <f t="shared" si="3"/>
        <v>ok</v>
      </c>
      <c r="Z33" s="55" t="str">
        <f t="shared" si="4"/>
        <v>ok</v>
      </c>
      <c r="AA33" s="55" t="str">
        <f t="shared" si="5"/>
        <v>ok</v>
      </c>
      <c r="AB33" s="55" t="str">
        <f t="shared" si="6"/>
        <v>ok</v>
      </c>
      <c r="AC33" s="55" t="str">
        <f t="shared" si="13"/>
        <v>ok</v>
      </c>
      <c r="AD33" s="55" t="str">
        <f t="shared" si="14"/>
        <v>ok</v>
      </c>
      <c r="AE33" s="55" t="str">
        <f t="shared" si="7"/>
        <v>ok</v>
      </c>
      <c r="AF33" s="5"/>
      <c r="AG33" s="11"/>
      <c r="AH33" s="11"/>
      <c r="AI33" s="11"/>
      <c r="AJ33" s="13" t="s">
        <v>5</v>
      </c>
      <c r="AK33" s="26"/>
      <c r="AL33" s="26"/>
      <c r="AM33" s="26"/>
    </row>
    <row r="34" spans="1:39" s="6" customFormat="1" ht="40.799999999999997" thickTop="1" thickBot="1" x14ac:dyDescent="0.3">
      <c r="A34" s="12">
        <v>23</v>
      </c>
      <c r="B34" s="37" t="str">
        <f t="shared" si="0"/>
        <v>ok</v>
      </c>
      <c r="C34" s="75" t="s">
        <v>113</v>
      </c>
      <c r="D34" s="76" t="s">
        <v>195</v>
      </c>
      <c r="E34" s="76" t="s">
        <v>196</v>
      </c>
      <c r="F34" s="124" t="s">
        <v>197</v>
      </c>
      <c r="G34" s="77"/>
      <c r="H34" s="72" t="s">
        <v>117</v>
      </c>
      <c r="I34" s="76" t="s">
        <v>198</v>
      </c>
      <c r="J34" s="76" t="s">
        <v>119</v>
      </c>
      <c r="K34" s="76" t="s">
        <v>190</v>
      </c>
      <c r="L34" s="78" t="s">
        <v>199</v>
      </c>
      <c r="M34" s="77" t="s">
        <v>122</v>
      </c>
      <c r="N34" s="77"/>
      <c r="O34" s="77" t="s">
        <v>200</v>
      </c>
      <c r="P34" s="79" t="s">
        <v>201</v>
      </c>
      <c r="Q34" s="48"/>
      <c r="R34" s="55" t="str">
        <f t="shared" si="1"/>
        <v>ok</v>
      </c>
      <c r="S34" s="55" t="str">
        <f t="shared" si="8"/>
        <v>ok</v>
      </c>
      <c r="T34" s="55" t="str">
        <f t="shared" si="9"/>
        <v>ok</v>
      </c>
      <c r="U34" s="55" t="str">
        <f t="shared" si="10"/>
        <v>ok</v>
      </c>
      <c r="V34" s="55" t="str">
        <f t="shared" si="11"/>
        <v>ok</v>
      </c>
      <c r="W34" s="55" t="str">
        <f t="shared" si="12"/>
        <v>ok</v>
      </c>
      <c r="X34" s="55" t="str">
        <f t="shared" si="2"/>
        <v>ok</v>
      </c>
      <c r="Y34" s="55" t="str">
        <f t="shared" si="3"/>
        <v>ok</v>
      </c>
      <c r="Z34" s="55" t="str">
        <f t="shared" si="4"/>
        <v>ok</v>
      </c>
      <c r="AA34" s="55" t="str">
        <f t="shared" si="5"/>
        <v>ok</v>
      </c>
      <c r="AB34" s="55" t="str">
        <f t="shared" si="6"/>
        <v>ok</v>
      </c>
      <c r="AC34" s="55" t="str">
        <f t="shared" si="13"/>
        <v>ok</v>
      </c>
      <c r="AD34" s="55" t="str">
        <f t="shared" si="14"/>
        <v>ok</v>
      </c>
      <c r="AE34" s="55" t="str">
        <f t="shared" si="7"/>
        <v>ok</v>
      </c>
      <c r="AF34" s="5"/>
      <c r="AG34" s="11"/>
      <c r="AH34" s="11"/>
      <c r="AI34" s="11"/>
      <c r="AJ34" s="13" t="s">
        <v>5</v>
      </c>
      <c r="AK34" s="26"/>
      <c r="AL34" s="26"/>
      <c r="AM34" s="26"/>
    </row>
    <row r="35" spans="1:39" s="6" customFormat="1" ht="40.799999999999997" thickTop="1" thickBot="1" x14ac:dyDescent="0.3">
      <c r="A35" s="12">
        <v>24</v>
      </c>
      <c r="B35" s="37" t="str">
        <f t="shared" si="0"/>
        <v>ok</v>
      </c>
      <c r="C35" s="75" t="s">
        <v>113</v>
      </c>
      <c r="D35" s="76" t="s">
        <v>202</v>
      </c>
      <c r="E35" s="76" t="s">
        <v>203</v>
      </c>
      <c r="F35" s="124" t="s">
        <v>204</v>
      </c>
      <c r="G35" s="77"/>
      <c r="H35" s="72" t="s">
        <v>117</v>
      </c>
      <c r="I35" s="76" t="s">
        <v>205</v>
      </c>
      <c r="J35" s="76" t="s">
        <v>119</v>
      </c>
      <c r="K35" s="76" t="s">
        <v>207</v>
      </c>
      <c r="L35" s="78" t="s">
        <v>207</v>
      </c>
      <c r="M35" s="77" t="s">
        <v>126</v>
      </c>
      <c r="N35" s="77"/>
      <c r="O35" s="77" t="s">
        <v>208</v>
      </c>
      <c r="P35" s="79" t="s">
        <v>207</v>
      </c>
      <c r="Q35" s="48"/>
      <c r="R35" s="55" t="str">
        <f t="shared" si="1"/>
        <v>ok</v>
      </c>
      <c r="S35" s="55" t="str">
        <f t="shared" si="8"/>
        <v>ok</v>
      </c>
      <c r="T35" s="55" t="str">
        <f t="shared" si="9"/>
        <v>ok</v>
      </c>
      <c r="U35" s="55" t="str">
        <f t="shared" si="10"/>
        <v>ok</v>
      </c>
      <c r="V35" s="55" t="str">
        <f t="shared" si="11"/>
        <v>ok</v>
      </c>
      <c r="W35" s="55" t="str">
        <f t="shared" si="12"/>
        <v>ok</v>
      </c>
      <c r="X35" s="55" t="str">
        <f t="shared" si="2"/>
        <v>ok</v>
      </c>
      <c r="Y35" s="55" t="str">
        <f t="shared" si="3"/>
        <v>ok</v>
      </c>
      <c r="Z35" s="55" t="str">
        <f t="shared" si="4"/>
        <v>ok</v>
      </c>
      <c r="AA35" s="55" t="str">
        <f t="shared" si="5"/>
        <v>ok</v>
      </c>
      <c r="AB35" s="55" t="str">
        <f t="shared" si="6"/>
        <v>ok</v>
      </c>
      <c r="AC35" s="55" t="str">
        <f t="shared" si="13"/>
        <v>ok</v>
      </c>
      <c r="AD35" s="55" t="str">
        <f t="shared" si="14"/>
        <v>ok</v>
      </c>
      <c r="AE35" s="55" t="str">
        <f t="shared" si="7"/>
        <v>ok</v>
      </c>
      <c r="AF35" s="5"/>
      <c r="AG35" s="11"/>
      <c r="AH35" s="11"/>
      <c r="AI35" s="11"/>
      <c r="AJ35" s="13" t="s">
        <v>5</v>
      </c>
      <c r="AK35" s="26"/>
      <c r="AL35" s="26"/>
      <c r="AM35" s="26"/>
    </row>
    <row r="36" spans="1:39" s="6" customFormat="1" ht="186" thickTop="1" thickBot="1" x14ac:dyDescent="0.3">
      <c r="A36" s="12">
        <v>25</v>
      </c>
      <c r="B36" s="37" t="str">
        <f t="shared" ref="B36:B60" si="15">IF(COUNTIF(R36:AE36,"")=No_of_Columns,"",IF(COUNTIF(R36:AE36,"ok")=No_of_Columns,"ok","Incomplete"))</f>
        <v>ok</v>
      </c>
      <c r="C36" s="75" t="s">
        <v>113</v>
      </c>
      <c r="D36" s="76" t="s">
        <v>202</v>
      </c>
      <c r="E36" s="76" t="s">
        <v>203</v>
      </c>
      <c r="F36" s="88" t="s">
        <v>204</v>
      </c>
      <c r="G36" s="77"/>
      <c r="H36" s="72" t="s">
        <v>117</v>
      </c>
      <c r="I36" s="76" t="s">
        <v>205</v>
      </c>
      <c r="J36" s="76" t="s">
        <v>119</v>
      </c>
      <c r="K36" s="76" t="s">
        <v>209</v>
      </c>
      <c r="L36" s="78" t="s">
        <v>207</v>
      </c>
      <c r="M36" s="77" t="s">
        <v>122</v>
      </c>
      <c r="N36" s="77"/>
      <c r="O36" s="77" t="s">
        <v>210</v>
      </c>
      <c r="P36" s="90" t="s">
        <v>212</v>
      </c>
      <c r="Q36" s="48"/>
      <c r="R36" s="55" t="str">
        <f t="shared" si="1"/>
        <v>ok</v>
      </c>
      <c r="S36" s="55" t="str">
        <f t="shared" ref="S36:S60" si="16">IF(COUNTA($C36:$P36)=0,"",IF(ISBLANK(D36),"Empty cell","ok"))</f>
        <v>ok</v>
      </c>
      <c r="T36" s="55" t="str">
        <f t="shared" ref="T36:T60" si="17">IF(COUNTA($C36:$P36)=0,"",IF(ISBLANK(E36),"Empty cell","ok"))</f>
        <v>ok</v>
      </c>
      <c r="U36" s="55" t="str">
        <f t="shared" si="10"/>
        <v>ok</v>
      </c>
      <c r="V36" s="55" t="str">
        <f t="shared" si="11"/>
        <v>ok</v>
      </c>
      <c r="W36" s="55" t="str">
        <f t="shared" si="12"/>
        <v>ok</v>
      </c>
      <c r="X36" s="55" t="str">
        <f t="shared" si="2"/>
        <v>ok</v>
      </c>
      <c r="Y36" s="55" t="str">
        <f t="shared" si="3"/>
        <v>ok</v>
      </c>
      <c r="Z36" s="55" t="str">
        <f t="shared" si="4"/>
        <v>ok</v>
      </c>
      <c r="AA36" s="55" t="str">
        <f t="shared" si="5"/>
        <v>ok</v>
      </c>
      <c r="AB36" s="55" t="str">
        <f t="shared" ref="AB36:AB60" si="18">IF(COUNTA($C36:$P36)=0,"",IF(C36="T",IF(ISBLANK($M36),"ok","No entry should be made"),IF(ISBLANK($M36),"Empty cell",IF(OR($M36="V",$M36="NV"),"ok","Entry should be one of 'V' or 'NV'"))))</f>
        <v>ok</v>
      </c>
      <c r="AC36" s="55" t="str">
        <f t="shared" ref="AC36:AC60" si="19">IF(COUNTA($C36:$P36)=0,"",IF(C36="T",IF(ISBLANK($N36),"ok","No entry should be made"),IF(N36="D",IF(ISBLANK(O36),"ok","Entries should not be made in both columns"),IF(ISBLANK(N36),IF(ISBLANK(O36),"Empty cell","ok"),"Entry should be 'D'"))))</f>
        <v>ok</v>
      </c>
      <c r="AD36" s="55" t="str">
        <f t="shared" si="14"/>
        <v>ok</v>
      </c>
      <c r="AE36" s="55" t="str">
        <f t="shared" ref="AE36:AE60" si="20">IF(COUNTA($C36:$P36)=0,"",IF(C36="T",IF(ISBLANK($P36),"ok","No entry should be made"),IF(ISBLANK($P36),"Empty cell","ok")))</f>
        <v>ok</v>
      </c>
      <c r="AF36" s="5"/>
      <c r="AG36" s="11"/>
      <c r="AH36" s="11"/>
      <c r="AI36" s="11"/>
      <c r="AJ36" s="13" t="s">
        <v>5</v>
      </c>
      <c r="AK36" s="26"/>
      <c r="AL36" s="26"/>
      <c r="AM36" s="26"/>
    </row>
    <row r="37" spans="1:39" s="6" customFormat="1" ht="146.4" thickTop="1" thickBot="1" x14ac:dyDescent="0.3">
      <c r="A37" s="12">
        <v>26</v>
      </c>
      <c r="B37" s="37" t="str">
        <f t="shared" si="15"/>
        <v>ok</v>
      </c>
      <c r="C37" s="75" t="s">
        <v>113</v>
      </c>
      <c r="D37" s="76" t="s">
        <v>202</v>
      </c>
      <c r="E37" s="76" t="s">
        <v>203</v>
      </c>
      <c r="F37" s="88" t="s">
        <v>204</v>
      </c>
      <c r="G37" s="77"/>
      <c r="H37" s="72" t="s">
        <v>117</v>
      </c>
      <c r="I37" s="76" t="s">
        <v>205</v>
      </c>
      <c r="J37" s="76" t="s">
        <v>119</v>
      </c>
      <c r="K37" s="76" t="s">
        <v>211</v>
      </c>
      <c r="L37" s="78" t="s">
        <v>207</v>
      </c>
      <c r="M37" s="77" t="s">
        <v>122</v>
      </c>
      <c r="N37" s="77"/>
      <c r="O37" s="77" t="s">
        <v>210</v>
      </c>
      <c r="P37" s="90" t="s">
        <v>213</v>
      </c>
      <c r="Q37" s="48"/>
      <c r="R37" s="55" t="str">
        <f t="shared" si="1"/>
        <v>ok</v>
      </c>
      <c r="S37" s="55" t="str">
        <f t="shared" si="16"/>
        <v>ok</v>
      </c>
      <c r="T37" s="55" t="str">
        <f t="shared" si="17"/>
        <v>ok</v>
      </c>
      <c r="U37" s="55" t="str">
        <f t="shared" si="10"/>
        <v>ok</v>
      </c>
      <c r="V37" s="55" t="str">
        <f t="shared" si="11"/>
        <v>ok</v>
      </c>
      <c r="W37" s="55" t="str">
        <f t="shared" si="12"/>
        <v>ok</v>
      </c>
      <c r="X37" s="55" t="str">
        <f t="shared" si="2"/>
        <v>ok</v>
      </c>
      <c r="Y37" s="55" t="str">
        <f t="shared" si="3"/>
        <v>ok</v>
      </c>
      <c r="Z37" s="55" t="str">
        <f t="shared" si="4"/>
        <v>ok</v>
      </c>
      <c r="AA37" s="55" t="str">
        <f t="shared" si="5"/>
        <v>ok</v>
      </c>
      <c r="AB37" s="55" t="str">
        <f t="shared" si="18"/>
        <v>ok</v>
      </c>
      <c r="AC37" s="55" t="str">
        <f t="shared" si="19"/>
        <v>ok</v>
      </c>
      <c r="AD37" s="55" t="str">
        <f t="shared" si="14"/>
        <v>ok</v>
      </c>
      <c r="AE37" s="55" t="str">
        <f t="shared" si="20"/>
        <v>ok</v>
      </c>
      <c r="AF37" s="5"/>
      <c r="AG37" s="11"/>
      <c r="AH37" s="11"/>
      <c r="AI37" s="11"/>
      <c r="AJ37" s="13" t="s">
        <v>5</v>
      </c>
      <c r="AK37" s="26"/>
      <c r="AL37" s="26"/>
      <c r="AM37" s="26"/>
    </row>
    <row r="38" spans="1:39" s="6" customFormat="1" ht="146.4" thickTop="1" thickBot="1" x14ac:dyDescent="0.3">
      <c r="A38" s="12">
        <v>27</v>
      </c>
      <c r="B38" s="37" t="str">
        <f t="shared" si="15"/>
        <v>ok</v>
      </c>
      <c r="C38" s="75" t="s">
        <v>113</v>
      </c>
      <c r="D38" s="76" t="s">
        <v>202</v>
      </c>
      <c r="E38" s="76" t="s">
        <v>203</v>
      </c>
      <c r="F38" s="88" t="s">
        <v>204</v>
      </c>
      <c r="G38" s="77"/>
      <c r="H38" s="72" t="s">
        <v>117</v>
      </c>
      <c r="I38" s="76" t="s">
        <v>205</v>
      </c>
      <c r="J38" s="76" t="s">
        <v>119</v>
      </c>
      <c r="K38" s="93" t="s">
        <v>216</v>
      </c>
      <c r="L38" s="78" t="s">
        <v>207</v>
      </c>
      <c r="M38" s="77" t="s">
        <v>122</v>
      </c>
      <c r="N38" s="77"/>
      <c r="O38" s="77" t="s">
        <v>210</v>
      </c>
      <c r="P38" s="90" t="s">
        <v>214</v>
      </c>
      <c r="Q38" s="48"/>
      <c r="R38" s="55" t="str">
        <f t="shared" si="1"/>
        <v>ok</v>
      </c>
      <c r="S38" s="55" t="str">
        <f t="shared" si="16"/>
        <v>ok</v>
      </c>
      <c r="T38" s="55" t="str">
        <f t="shared" si="17"/>
        <v>ok</v>
      </c>
      <c r="U38" s="55" t="str">
        <f t="shared" si="10"/>
        <v>ok</v>
      </c>
      <c r="V38" s="55" t="str">
        <f t="shared" si="11"/>
        <v>ok</v>
      </c>
      <c r="W38" s="55" t="str">
        <f t="shared" si="12"/>
        <v>ok</v>
      </c>
      <c r="X38" s="55" t="str">
        <f t="shared" si="2"/>
        <v>ok</v>
      </c>
      <c r="Y38" s="55" t="str">
        <f t="shared" si="3"/>
        <v>ok</v>
      </c>
      <c r="Z38" s="55" t="str">
        <f t="shared" si="4"/>
        <v>ok</v>
      </c>
      <c r="AA38" s="55" t="str">
        <f t="shared" si="5"/>
        <v>ok</v>
      </c>
      <c r="AB38" s="55" t="str">
        <f t="shared" si="18"/>
        <v>ok</v>
      </c>
      <c r="AC38" s="55" t="str">
        <f t="shared" si="19"/>
        <v>ok</v>
      </c>
      <c r="AD38" s="55" t="str">
        <f t="shared" si="14"/>
        <v>ok</v>
      </c>
      <c r="AE38" s="55" t="str">
        <f t="shared" si="20"/>
        <v>ok</v>
      </c>
      <c r="AF38" s="5"/>
      <c r="AG38" s="11"/>
      <c r="AH38" s="11"/>
      <c r="AI38" s="11"/>
      <c r="AJ38" s="13" t="s">
        <v>5</v>
      </c>
      <c r="AK38" s="26"/>
      <c r="AL38" s="26"/>
      <c r="AM38" s="26"/>
    </row>
    <row r="39" spans="1:39" s="6" customFormat="1" ht="172.8" thickTop="1" thickBot="1" x14ac:dyDescent="0.3">
      <c r="A39" s="12">
        <v>28</v>
      </c>
      <c r="B39" s="37" t="str">
        <f t="shared" si="15"/>
        <v>ok</v>
      </c>
      <c r="C39" s="75" t="s">
        <v>113</v>
      </c>
      <c r="D39" s="76" t="s">
        <v>202</v>
      </c>
      <c r="E39" s="76" t="s">
        <v>203</v>
      </c>
      <c r="F39" s="88" t="s">
        <v>204</v>
      </c>
      <c r="G39" s="77"/>
      <c r="H39" s="72" t="s">
        <v>117</v>
      </c>
      <c r="I39" s="76" t="s">
        <v>205</v>
      </c>
      <c r="J39" s="76" t="s">
        <v>119</v>
      </c>
      <c r="K39" s="93" t="s">
        <v>217</v>
      </c>
      <c r="L39" s="78" t="s">
        <v>207</v>
      </c>
      <c r="M39" s="77" t="s">
        <v>122</v>
      </c>
      <c r="N39" s="77"/>
      <c r="O39" s="77" t="s">
        <v>210</v>
      </c>
      <c r="P39" s="90" t="s">
        <v>215</v>
      </c>
      <c r="Q39" s="48"/>
      <c r="R39" s="55" t="str">
        <f t="shared" si="1"/>
        <v>ok</v>
      </c>
      <c r="S39" s="55" t="str">
        <f t="shared" si="16"/>
        <v>ok</v>
      </c>
      <c r="T39" s="55" t="str">
        <f t="shared" si="17"/>
        <v>ok</v>
      </c>
      <c r="U39" s="55" t="str">
        <f t="shared" si="10"/>
        <v>ok</v>
      </c>
      <c r="V39" s="55" t="str">
        <f t="shared" si="11"/>
        <v>ok</v>
      </c>
      <c r="W39" s="55" t="str">
        <f t="shared" si="12"/>
        <v>ok</v>
      </c>
      <c r="X39" s="55" t="str">
        <f t="shared" si="2"/>
        <v>ok</v>
      </c>
      <c r="Y39" s="55" t="str">
        <f t="shared" si="3"/>
        <v>ok</v>
      </c>
      <c r="Z39" s="55" t="str">
        <f t="shared" si="4"/>
        <v>ok</v>
      </c>
      <c r="AA39" s="55" t="str">
        <f t="shared" si="5"/>
        <v>ok</v>
      </c>
      <c r="AB39" s="55" t="str">
        <f t="shared" si="18"/>
        <v>ok</v>
      </c>
      <c r="AC39" s="55" t="str">
        <f t="shared" si="19"/>
        <v>ok</v>
      </c>
      <c r="AD39" s="55" t="str">
        <f t="shared" si="14"/>
        <v>ok</v>
      </c>
      <c r="AE39" s="55" t="str">
        <f t="shared" si="20"/>
        <v>ok</v>
      </c>
      <c r="AF39" s="5"/>
      <c r="AG39" s="11"/>
      <c r="AH39" s="11"/>
      <c r="AI39" s="11"/>
      <c r="AJ39" s="13" t="s">
        <v>5</v>
      </c>
      <c r="AK39" s="26"/>
      <c r="AL39" s="26"/>
      <c r="AM39" s="26"/>
    </row>
    <row r="40" spans="1:39" s="6" customFormat="1" ht="40.799999999999997" thickTop="1" thickBot="1" x14ac:dyDescent="0.3">
      <c r="A40" s="12">
        <v>29</v>
      </c>
      <c r="B40" s="37" t="str">
        <f t="shared" si="15"/>
        <v>ok</v>
      </c>
      <c r="C40" s="75" t="s">
        <v>113</v>
      </c>
      <c r="D40" s="76" t="s">
        <v>202</v>
      </c>
      <c r="E40" s="76" t="s">
        <v>203</v>
      </c>
      <c r="F40" s="88" t="s">
        <v>204</v>
      </c>
      <c r="G40" s="77"/>
      <c r="H40" s="72" t="s">
        <v>117</v>
      </c>
      <c r="I40" s="76" t="s">
        <v>206</v>
      </c>
      <c r="J40" s="76" t="s">
        <v>119</v>
      </c>
      <c r="K40" s="76" t="s">
        <v>207</v>
      </c>
      <c r="L40" s="78" t="s">
        <v>207</v>
      </c>
      <c r="M40" s="77" t="s">
        <v>126</v>
      </c>
      <c r="N40" s="77"/>
      <c r="O40" s="77" t="s">
        <v>220</v>
      </c>
      <c r="P40" s="79" t="s">
        <v>207</v>
      </c>
      <c r="Q40" s="48"/>
      <c r="R40" s="55" t="str">
        <f t="shared" si="1"/>
        <v>ok</v>
      </c>
      <c r="S40" s="55" t="str">
        <f t="shared" si="16"/>
        <v>ok</v>
      </c>
      <c r="T40" s="55" t="str">
        <f t="shared" si="17"/>
        <v>ok</v>
      </c>
      <c r="U40" s="55" t="str">
        <f t="shared" si="10"/>
        <v>ok</v>
      </c>
      <c r="V40" s="55" t="str">
        <f t="shared" si="11"/>
        <v>ok</v>
      </c>
      <c r="W40" s="55" t="str">
        <f t="shared" si="12"/>
        <v>ok</v>
      </c>
      <c r="X40" s="55" t="str">
        <f t="shared" si="2"/>
        <v>ok</v>
      </c>
      <c r="Y40" s="55" t="str">
        <f t="shared" si="3"/>
        <v>ok</v>
      </c>
      <c r="Z40" s="55" t="str">
        <f t="shared" si="4"/>
        <v>ok</v>
      </c>
      <c r="AA40" s="55" t="str">
        <f t="shared" si="5"/>
        <v>ok</v>
      </c>
      <c r="AB40" s="55" t="str">
        <f t="shared" si="18"/>
        <v>ok</v>
      </c>
      <c r="AC40" s="55" t="str">
        <f t="shared" si="19"/>
        <v>ok</v>
      </c>
      <c r="AD40" s="55" t="str">
        <f t="shared" si="14"/>
        <v>ok</v>
      </c>
      <c r="AE40" s="55" t="str">
        <f t="shared" si="20"/>
        <v>ok</v>
      </c>
      <c r="AF40" s="5"/>
      <c r="AG40" s="11"/>
      <c r="AH40" s="11"/>
      <c r="AI40" s="11"/>
      <c r="AJ40" s="13" t="s">
        <v>5</v>
      </c>
      <c r="AK40" s="26"/>
      <c r="AL40" s="26"/>
      <c r="AM40" s="26"/>
    </row>
    <row r="41" spans="1:39" s="6" customFormat="1" ht="409.6" thickTop="1" thickBot="1" x14ac:dyDescent="0.3">
      <c r="A41" s="12">
        <v>30</v>
      </c>
      <c r="B41" s="37" t="str">
        <f t="shared" si="15"/>
        <v>ok</v>
      </c>
      <c r="C41" s="75" t="s">
        <v>113</v>
      </c>
      <c r="D41" s="76" t="s">
        <v>202</v>
      </c>
      <c r="E41" s="76" t="s">
        <v>203</v>
      </c>
      <c r="F41" s="88" t="s">
        <v>204</v>
      </c>
      <c r="G41" s="77"/>
      <c r="H41" s="72" t="s">
        <v>117</v>
      </c>
      <c r="I41" s="76" t="s">
        <v>206</v>
      </c>
      <c r="J41" s="76" t="s">
        <v>119</v>
      </c>
      <c r="K41" s="76" t="s">
        <v>218</v>
      </c>
      <c r="L41" s="78" t="s">
        <v>219</v>
      </c>
      <c r="M41" s="77" t="s">
        <v>122</v>
      </c>
      <c r="N41" s="77"/>
      <c r="O41" s="77" t="s">
        <v>221</v>
      </c>
      <c r="P41" s="90" t="s">
        <v>224</v>
      </c>
      <c r="Q41" s="48"/>
      <c r="R41" s="55" t="str">
        <f t="shared" si="1"/>
        <v>ok</v>
      </c>
      <c r="S41" s="55" t="str">
        <f t="shared" si="16"/>
        <v>ok</v>
      </c>
      <c r="T41" s="55" t="str">
        <f t="shared" si="17"/>
        <v>ok</v>
      </c>
      <c r="U41" s="55" t="str">
        <f t="shared" si="10"/>
        <v>ok</v>
      </c>
      <c r="V41" s="55" t="str">
        <f t="shared" si="11"/>
        <v>ok</v>
      </c>
      <c r="W41" s="55" t="str">
        <f t="shared" si="12"/>
        <v>ok</v>
      </c>
      <c r="X41" s="55" t="str">
        <f t="shared" si="2"/>
        <v>ok</v>
      </c>
      <c r="Y41" s="55" t="str">
        <f t="shared" si="3"/>
        <v>ok</v>
      </c>
      <c r="Z41" s="55" t="str">
        <f t="shared" si="4"/>
        <v>ok</v>
      </c>
      <c r="AA41" s="55" t="str">
        <f t="shared" si="5"/>
        <v>ok</v>
      </c>
      <c r="AB41" s="55" t="str">
        <f t="shared" si="18"/>
        <v>ok</v>
      </c>
      <c r="AC41" s="55" t="str">
        <f t="shared" si="19"/>
        <v>ok</v>
      </c>
      <c r="AD41" s="55" t="str">
        <f t="shared" si="14"/>
        <v>ok</v>
      </c>
      <c r="AE41" s="55" t="str">
        <f t="shared" si="20"/>
        <v>ok</v>
      </c>
      <c r="AF41" s="5"/>
      <c r="AG41" s="11"/>
      <c r="AH41" s="11"/>
      <c r="AI41" s="11"/>
      <c r="AJ41" s="13" t="s">
        <v>5</v>
      </c>
      <c r="AK41" s="26"/>
      <c r="AL41" s="26"/>
      <c r="AM41" s="26"/>
    </row>
    <row r="42" spans="1:39" s="6" customFormat="1" ht="40.799999999999997" thickTop="1" thickBot="1" x14ac:dyDescent="0.3">
      <c r="A42" s="12">
        <v>31</v>
      </c>
      <c r="B42" s="37" t="str">
        <f t="shared" si="15"/>
        <v>ok</v>
      </c>
      <c r="C42" s="75" t="s">
        <v>113</v>
      </c>
      <c r="D42" s="76" t="s">
        <v>202</v>
      </c>
      <c r="E42" s="76" t="s">
        <v>203</v>
      </c>
      <c r="F42" s="88" t="s">
        <v>204</v>
      </c>
      <c r="G42" s="77"/>
      <c r="H42" s="72" t="s">
        <v>117</v>
      </c>
      <c r="I42" s="76" t="s">
        <v>206</v>
      </c>
      <c r="J42" s="76" t="s">
        <v>119</v>
      </c>
      <c r="K42" s="76" t="s">
        <v>222</v>
      </c>
      <c r="L42" s="78" t="s">
        <v>207</v>
      </c>
      <c r="M42" s="77" t="s">
        <v>126</v>
      </c>
      <c r="N42" s="77"/>
      <c r="O42" s="77" t="s">
        <v>223</v>
      </c>
      <c r="P42" s="79" t="s">
        <v>207</v>
      </c>
      <c r="Q42" s="48"/>
      <c r="R42" s="55" t="str">
        <f t="shared" si="1"/>
        <v>ok</v>
      </c>
      <c r="S42" s="55" t="str">
        <f t="shared" si="16"/>
        <v>ok</v>
      </c>
      <c r="T42" s="55" t="str">
        <f t="shared" si="17"/>
        <v>ok</v>
      </c>
      <c r="U42" s="55" t="str">
        <f t="shared" si="10"/>
        <v>ok</v>
      </c>
      <c r="V42" s="55" t="str">
        <f t="shared" si="11"/>
        <v>ok</v>
      </c>
      <c r="W42" s="55" t="str">
        <f t="shared" si="12"/>
        <v>ok</v>
      </c>
      <c r="X42" s="55" t="str">
        <f t="shared" si="2"/>
        <v>ok</v>
      </c>
      <c r="Y42" s="55" t="str">
        <f t="shared" si="3"/>
        <v>ok</v>
      </c>
      <c r="Z42" s="55" t="str">
        <f t="shared" si="4"/>
        <v>ok</v>
      </c>
      <c r="AA42" s="55" t="str">
        <f t="shared" si="5"/>
        <v>ok</v>
      </c>
      <c r="AB42" s="55" t="str">
        <f t="shared" si="18"/>
        <v>ok</v>
      </c>
      <c r="AC42" s="55" t="str">
        <f t="shared" si="19"/>
        <v>ok</v>
      </c>
      <c r="AD42" s="55" t="str">
        <f t="shared" si="14"/>
        <v>ok</v>
      </c>
      <c r="AE42" s="55" t="str">
        <f t="shared" si="20"/>
        <v>ok</v>
      </c>
      <c r="AF42" s="5"/>
      <c r="AG42" s="11"/>
      <c r="AH42" s="11"/>
      <c r="AI42" s="11"/>
      <c r="AJ42" s="13" t="s">
        <v>5</v>
      </c>
      <c r="AK42" s="26"/>
      <c r="AL42" s="26"/>
      <c r="AM42" s="26"/>
    </row>
    <row r="43" spans="1:39" s="6" customFormat="1" ht="54" thickTop="1" thickBot="1" x14ac:dyDescent="0.3">
      <c r="A43" s="12">
        <v>32</v>
      </c>
      <c r="B43" s="37" t="str">
        <f t="shared" si="15"/>
        <v>ok</v>
      </c>
      <c r="C43" s="75" t="s">
        <v>113</v>
      </c>
      <c r="D43" s="76" t="s">
        <v>225</v>
      </c>
      <c r="E43" s="76" t="s">
        <v>226</v>
      </c>
      <c r="F43" s="124" t="s">
        <v>227</v>
      </c>
      <c r="G43" s="77"/>
      <c r="H43" s="72" t="s">
        <v>117</v>
      </c>
      <c r="I43" s="76" t="s">
        <v>228</v>
      </c>
      <c r="J43" s="76" t="s">
        <v>119</v>
      </c>
      <c r="K43" s="76" t="s">
        <v>235</v>
      </c>
      <c r="L43" s="78" t="s">
        <v>234</v>
      </c>
      <c r="M43" s="77" t="s">
        <v>126</v>
      </c>
      <c r="N43" s="77"/>
      <c r="O43" s="77" t="s">
        <v>123</v>
      </c>
      <c r="P43" s="79" t="s">
        <v>229</v>
      </c>
      <c r="Q43" s="48"/>
      <c r="R43" s="55" t="str">
        <f t="shared" si="1"/>
        <v>ok</v>
      </c>
      <c r="S43" s="55" t="str">
        <f t="shared" si="16"/>
        <v>ok</v>
      </c>
      <c r="T43" s="55" t="str">
        <f t="shared" si="17"/>
        <v>ok</v>
      </c>
      <c r="U43" s="55" t="str">
        <f t="shared" si="10"/>
        <v>ok</v>
      </c>
      <c r="V43" s="55" t="str">
        <f t="shared" si="11"/>
        <v>ok</v>
      </c>
      <c r="W43" s="55" t="str">
        <f t="shared" si="12"/>
        <v>ok</v>
      </c>
      <c r="X43" s="55" t="str">
        <f t="shared" si="2"/>
        <v>ok</v>
      </c>
      <c r="Y43" s="55" t="str">
        <f t="shared" si="3"/>
        <v>ok</v>
      </c>
      <c r="Z43" s="55" t="str">
        <f t="shared" si="4"/>
        <v>ok</v>
      </c>
      <c r="AA43" s="55" t="str">
        <f t="shared" si="5"/>
        <v>ok</v>
      </c>
      <c r="AB43" s="55" t="str">
        <f t="shared" si="18"/>
        <v>ok</v>
      </c>
      <c r="AC43" s="55" t="str">
        <f t="shared" si="19"/>
        <v>ok</v>
      </c>
      <c r="AD43" s="55" t="str">
        <f t="shared" si="14"/>
        <v>ok</v>
      </c>
      <c r="AE43" s="55" t="str">
        <f t="shared" si="20"/>
        <v>ok</v>
      </c>
      <c r="AF43" s="5"/>
      <c r="AG43" s="11"/>
      <c r="AH43" s="11"/>
      <c r="AI43" s="11"/>
      <c r="AJ43" s="13" t="s">
        <v>5</v>
      </c>
      <c r="AK43" s="26"/>
      <c r="AL43" s="26"/>
      <c r="AM43" s="26"/>
    </row>
    <row r="44" spans="1:39" s="6" customFormat="1" ht="54" thickTop="1" thickBot="1" x14ac:dyDescent="0.3">
      <c r="A44" s="12">
        <v>33</v>
      </c>
      <c r="B44" s="37" t="str">
        <f t="shared" si="15"/>
        <v>ok</v>
      </c>
      <c r="C44" s="75" t="s">
        <v>113</v>
      </c>
      <c r="D44" s="76" t="s">
        <v>225</v>
      </c>
      <c r="E44" s="76" t="s">
        <v>226</v>
      </c>
      <c r="F44" s="88" t="s">
        <v>227</v>
      </c>
      <c r="G44" s="77"/>
      <c r="H44" s="72" t="s">
        <v>117</v>
      </c>
      <c r="I44" s="76" t="s">
        <v>228</v>
      </c>
      <c r="J44" s="76" t="s">
        <v>119</v>
      </c>
      <c r="K44" s="76" t="s">
        <v>236</v>
      </c>
      <c r="L44" s="78" t="s">
        <v>231</v>
      </c>
      <c r="M44" s="77" t="s">
        <v>126</v>
      </c>
      <c r="N44" s="77"/>
      <c r="O44" s="77" t="s">
        <v>230</v>
      </c>
      <c r="P44" s="79" t="s">
        <v>207</v>
      </c>
      <c r="Q44" s="48"/>
      <c r="R44" s="55" t="str">
        <f t="shared" si="1"/>
        <v>ok</v>
      </c>
      <c r="S44" s="55" t="str">
        <f t="shared" si="16"/>
        <v>ok</v>
      </c>
      <c r="T44" s="55" t="str">
        <f t="shared" si="17"/>
        <v>ok</v>
      </c>
      <c r="U44" s="55" t="str">
        <f t="shared" si="10"/>
        <v>ok</v>
      </c>
      <c r="V44" s="55" t="str">
        <f t="shared" si="11"/>
        <v>ok</v>
      </c>
      <c r="W44" s="55" t="str">
        <f t="shared" si="12"/>
        <v>ok</v>
      </c>
      <c r="X44" s="55" t="str">
        <f t="shared" si="2"/>
        <v>ok</v>
      </c>
      <c r="Y44" s="55" t="str">
        <f t="shared" si="3"/>
        <v>ok</v>
      </c>
      <c r="Z44" s="55" t="str">
        <f t="shared" si="4"/>
        <v>ok</v>
      </c>
      <c r="AA44" s="55" t="str">
        <f t="shared" si="5"/>
        <v>ok</v>
      </c>
      <c r="AB44" s="55" t="str">
        <f t="shared" si="18"/>
        <v>ok</v>
      </c>
      <c r="AC44" s="55" t="str">
        <f t="shared" si="19"/>
        <v>ok</v>
      </c>
      <c r="AD44" s="55" t="str">
        <f t="shared" si="14"/>
        <v>ok</v>
      </c>
      <c r="AE44" s="55" t="str">
        <f t="shared" si="20"/>
        <v>ok</v>
      </c>
      <c r="AF44" s="5"/>
      <c r="AG44" s="11"/>
      <c r="AH44" s="11"/>
      <c r="AI44" s="11"/>
      <c r="AJ44" s="13" t="s">
        <v>5</v>
      </c>
      <c r="AK44" s="26"/>
      <c r="AL44" s="26"/>
      <c r="AM44" s="26"/>
    </row>
    <row r="45" spans="1:39" s="6" customFormat="1" ht="54" thickTop="1" thickBot="1" x14ac:dyDescent="0.3">
      <c r="A45" s="12">
        <v>34</v>
      </c>
      <c r="B45" s="37" t="str">
        <f t="shared" si="15"/>
        <v>ok</v>
      </c>
      <c r="C45" s="75" t="s">
        <v>113</v>
      </c>
      <c r="D45" s="76" t="s">
        <v>225</v>
      </c>
      <c r="E45" s="76" t="s">
        <v>226</v>
      </c>
      <c r="F45" s="88" t="s">
        <v>227</v>
      </c>
      <c r="G45" s="77"/>
      <c r="H45" s="72" t="s">
        <v>117</v>
      </c>
      <c r="I45" s="76" t="s">
        <v>228</v>
      </c>
      <c r="J45" s="76" t="s">
        <v>119</v>
      </c>
      <c r="K45" s="76" t="s">
        <v>237</v>
      </c>
      <c r="L45" s="78" t="s">
        <v>232</v>
      </c>
      <c r="M45" s="77" t="s">
        <v>126</v>
      </c>
      <c r="N45" s="77"/>
      <c r="O45" s="77" t="s">
        <v>123</v>
      </c>
      <c r="P45" s="79" t="s">
        <v>207</v>
      </c>
      <c r="Q45" s="48"/>
      <c r="R45" s="55" t="str">
        <f t="shared" si="1"/>
        <v>ok</v>
      </c>
      <c r="S45" s="55" t="str">
        <f t="shared" si="16"/>
        <v>ok</v>
      </c>
      <c r="T45" s="55" t="str">
        <f t="shared" si="17"/>
        <v>ok</v>
      </c>
      <c r="U45" s="55" t="str">
        <f t="shared" si="10"/>
        <v>ok</v>
      </c>
      <c r="V45" s="55" t="str">
        <f t="shared" si="11"/>
        <v>ok</v>
      </c>
      <c r="W45" s="55" t="str">
        <f t="shared" si="12"/>
        <v>ok</v>
      </c>
      <c r="X45" s="55" t="str">
        <f t="shared" si="2"/>
        <v>ok</v>
      </c>
      <c r="Y45" s="55" t="str">
        <f t="shared" si="3"/>
        <v>ok</v>
      </c>
      <c r="Z45" s="55" t="str">
        <f t="shared" si="4"/>
        <v>ok</v>
      </c>
      <c r="AA45" s="55" t="str">
        <f t="shared" si="5"/>
        <v>ok</v>
      </c>
      <c r="AB45" s="55" t="str">
        <f t="shared" si="18"/>
        <v>ok</v>
      </c>
      <c r="AC45" s="55" t="str">
        <f t="shared" si="19"/>
        <v>ok</v>
      </c>
      <c r="AD45" s="55" t="str">
        <f t="shared" si="14"/>
        <v>ok</v>
      </c>
      <c r="AE45" s="55" t="str">
        <f t="shared" si="20"/>
        <v>ok</v>
      </c>
      <c r="AF45" s="5"/>
      <c r="AG45" s="11"/>
      <c r="AH45" s="11"/>
      <c r="AI45" s="11"/>
      <c r="AJ45" s="13" t="s">
        <v>5</v>
      </c>
      <c r="AK45" s="26"/>
      <c r="AL45" s="26"/>
      <c r="AM45" s="26"/>
    </row>
    <row r="46" spans="1:39" s="6" customFormat="1" ht="67.2" thickTop="1" thickBot="1" x14ac:dyDescent="0.3">
      <c r="A46" s="12">
        <v>35</v>
      </c>
      <c r="B46" s="37" t="str">
        <f t="shared" si="15"/>
        <v>ok</v>
      </c>
      <c r="C46" s="75" t="s">
        <v>113</v>
      </c>
      <c r="D46" s="76" t="s">
        <v>225</v>
      </c>
      <c r="E46" s="76" t="s">
        <v>226</v>
      </c>
      <c r="F46" s="88" t="s">
        <v>227</v>
      </c>
      <c r="G46" s="77"/>
      <c r="H46" s="72" t="s">
        <v>117</v>
      </c>
      <c r="I46" s="76" t="s">
        <v>228</v>
      </c>
      <c r="J46" s="76" t="s">
        <v>119</v>
      </c>
      <c r="K46" s="76" t="s">
        <v>238</v>
      </c>
      <c r="L46" s="78" t="s">
        <v>233</v>
      </c>
      <c r="M46" s="77" t="s">
        <v>126</v>
      </c>
      <c r="N46" s="77"/>
      <c r="O46" s="77" t="s">
        <v>123</v>
      </c>
      <c r="P46" s="79" t="s">
        <v>207</v>
      </c>
      <c r="Q46" s="48"/>
      <c r="R46" s="55" t="str">
        <f t="shared" si="1"/>
        <v>ok</v>
      </c>
      <c r="S46" s="55" t="str">
        <f t="shared" si="16"/>
        <v>ok</v>
      </c>
      <c r="T46" s="55" t="str">
        <f t="shared" si="17"/>
        <v>ok</v>
      </c>
      <c r="U46" s="55" t="str">
        <f t="shared" si="10"/>
        <v>ok</v>
      </c>
      <c r="V46" s="55" t="str">
        <f t="shared" si="11"/>
        <v>ok</v>
      </c>
      <c r="W46" s="55" t="str">
        <f t="shared" si="12"/>
        <v>ok</v>
      </c>
      <c r="X46" s="55" t="str">
        <f t="shared" si="2"/>
        <v>ok</v>
      </c>
      <c r="Y46" s="55" t="str">
        <f t="shared" si="3"/>
        <v>ok</v>
      </c>
      <c r="Z46" s="55" t="str">
        <f t="shared" si="4"/>
        <v>ok</v>
      </c>
      <c r="AA46" s="55" t="str">
        <f t="shared" si="5"/>
        <v>ok</v>
      </c>
      <c r="AB46" s="55" t="str">
        <f t="shared" si="18"/>
        <v>ok</v>
      </c>
      <c r="AC46" s="55" t="str">
        <f t="shared" si="19"/>
        <v>ok</v>
      </c>
      <c r="AD46" s="55" t="str">
        <f t="shared" si="14"/>
        <v>ok</v>
      </c>
      <c r="AE46" s="55" t="str">
        <f t="shared" si="20"/>
        <v>ok</v>
      </c>
      <c r="AF46" s="5"/>
      <c r="AG46" s="11"/>
      <c r="AH46" s="11"/>
      <c r="AI46" s="11"/>
      <c r="AJ46" s="13" t="s">
        <v>5</v>
      </c>
      <c r="AK46" s="26"/>
      <c r="AL46" s="26"/>
      <c r="AM46" s="26"/>
    </row>
    <row r="47" spans="1:39" s="6" customFormat="1" ht="54" thickTop="1" thickBot="1" x14ac:dyDescent="0.3">
      <c r="A47" s="12">
        <v>36</v>
      </c>
      <c r="B47" s="37" t="str">
        <f t="shared" si="15"/>
        <v>ok</v>
      </c>
      <c r="C47" s="75" t="s">
        <v>113</v>
      </c>
      <c r="D47" s="76" t="s">
        <v>239</v>
      </c>
      <c r="E47" s="76" t="s">
        <v>240</v>
      </c>
      <c r="F47" s="88" t="s">
        <v>241</v>
      </c>
      <c r="G47" s="77"/>
      <c r="H47" s="72" t="s">
        <v>117</v>
      </c>
      <c r="I47" s="76" t="s">
        <v>242</v>
      </c>
      <c r="J47" s="76" t="s">
        <v>119</v>
      </c>
      <c r="K47" s="76" t="s">
        <v>243</v>
      </c>
      <c r="L47" s="78" t="s">
        <v>207</v>
      </c>
      <c r="M47" s="77" t="s">
        <v>126</v>
      </c>
      <c r="N47" s="77"/>
      <c r="O47" s="77" t="s">
        <v>123</v>
      </c>
      <c r="P47" s="79" t="s">
        <v>244</v>
      </c>
      <c r="Q47" s="48"/>
      <c r="R47" s="55" t="str">
        <f t="shared" si="1"/>
        <v>ok</v>
      </c>
      <c r="S47" s="55" t="str">
        <f t="shared" si="16"/>
        <v>ok</v>
      </c>
      <c r="T47" s="55" t="str">
        <f t="shared" si="17"/>
        <v>ok</v>
      </c>
      <c r="U47" s="55" t="str">
        <f t="shared" si="10"/>
        <v>ok</v>
      </c>
      <c r="V47" s="55" t="str">
        <f t="shared" si="11"/>
        <v>ok</v>
      </c>
      <c r="W47" s="55" t="str">
        <f t="shared" si="12"/>
        <v>ok</v>
      </c>
      <c r="X47" s="55" t="str">
        <f t="shared" si="2"/>
        <v>ok</v>
      </c>
      <c r="Y47" s="55" t="str">
        <f t="shared" si="3"/>
        <v>ok</v>
      </c>
      <c r="Z47" s="55" t="str">
        <f t="shared" si="4"/>
        <v>ok</v>
      </c>
      <c r="AA47" s="55" t="str">
        <f t="shared" si="5"/>
        <v>ok</v>
      </c>
      <c r="AB47" s="55" t="str">
        <f t="shared" si="18"/>
        <v>ok</v>
      </c>
      <c r="AC47" s="55" t="str">
        <f t="shared" si="19"/>
        <v>ok</v>
      </c>
      <c r="AD47" s="55" t="str">
        <f t="shared" si="14"/>
        <v>ok</v>
      </c>
      <c r="AE47" s="55" t="str">
        <f t="shared" si="20"/>
        <v>ok</v>
      </c>
      <c r="AF47" s="5"/>
      <c r="AG47" s="11"/>
      <c r="AH47" s="11"/>
      <c r="AI47" s="11"/>
      <c r="AJ47" s="13" t="s">
        <v>5</v>
      </c>
      <c r="AK47" s="26"/>
      <c r="AL47" s="26"/>
      <c r="AM47" s="26"/>
    </row>
    <row r="48" spans="1:39" s="6" customFormat="1" ht="54" thickTop="1" thickBot="1" x14ac:dyDescent="0.3">
      <c r="A48" s="12">
        <v>37</v>
      </c>
      <c r="B48" s="37" t="str">
        <f t="shared" si="15"/>
        <v>ok</v>
      </c>
      <c r="C48" s="75" t="s">
        <v>113</v>
      </c>
      <c r="D48" s="76" t="s">
        <v>245</v>
      </c>
      <c r="E48" s="76" t="s">
        <v>246</v>
      </c>
      <c r="F48" s="88" t="s">
        <v>247</v>
      </c>
      <c r="G48" s="77"/>
      <c r="H48" s="72" t="s">
        <v>117</v>
      </c>
      <c r="I48" s="76" t="s">
        <v>124</v>
      </c>
      <c r="J48" s="76" t="s">
        <v>119</v>
      </c>
      <c r="K48" s="76" t="s">
        <v>248</v>
      </c>
      <c r="L48" s="78" t="s">
        <v>249</v>
      </c>
      <c r="M48" s="77" t="s">
        <v>126</v>
      </c>
      <c r="N48" s="77"/>
      <c r="O48" s="77" t="s">
        <v>123</v>
      </c>
      <c r="P48" s="79" t="s">
        <v>207</v>
      </c>
      <c r="Q48" s="48"/>
      <c r="R48" s="55" t="str">
        <f t="shared" si="1"/>
        <v>ok</v>
      </c>
      <c r="S48" s="55" t="str">
        <f t="shared" si="16"/>
        <v>ok</v>
      </c>
      <c r="T48" s="55" t="str">
        <f t="shared" si="17"/>
        <v>ok</v>
      </c>
      <c r="U48" s="55" t="str">
        <f t="shared" si="10"/>
        <v>ok</v>
      </c>
      <c r="V48" s="55" t="str">
        <f t="shared" si="11"/>
        <v>ok</v>
      </c>
      <c r="W48" s="55" t="str">
        <f t="shared" si="12"/>
        <v>ok</v>
      </c>
      <c r="X48" s="55" t="str">
        <f t="shared" si="2"/>
        <v>ok</v>
      </c>
      <c r="Y48" s="55" t="str">
        <f t="shared" si="3"/>
        <v>ok</v>
      </c>
      <c r="Z48" s="55" t="str">
        <f t="shared" si="4"/>
        <v>ok</v>
      </c>
      <c r="AA48" s="55" t="str">
        <f t="shared" si="5"/>
        <v>ok</v>
      </c>
      <c r="AB48" s="55" t="str">
        <f t="shared" si="18"/>
        <v>ok</v>
      </c>
      <c r="AC48" s="55" t="str">
        <f t="shared" si="19"/>
        <v>ok</v>
      </c>
      <c r="AD48" s="55" t="str">
        <f t="shared" si="14"/>
        <v>ok</v>
      </c>
      <c r="AE48" s="55" t="str">
        <f t="shared" si="20"/>
        <v>ok</v>
      </c>
      <c r="AF48" s="5"/>
      <c r="AG48" s="11"/>
      <c r="AH48" s="11"/>
      <c r="AI48" s="11"/>
      <c r="AJ48" s="13" t="s">
        <v>5</v>
      </c>
      <c r="AK48" s="26"/>
      <c r="AL48" s="26"/>
      <c r="AM48" s="26"/>
    </row>
    <row r="49" spans="1:39" s="6" customFormat="1" ht="67.2" thickTop="1" thickBot="1" x14ac:dyDescent="0.3">
      <c r="A49" s="12">
        <v>38</v>
      </c>
      <c r="B49" s="37" t="str">
        <f t="shared" si="15"/>
        <v>ok</v>
      </c>
      <c r="C49" s="75" t="s">
        <v>113</v>
      </c>
      <c r="D49" s="76" t="s">
        <v>245</v>
      </c>
      <c r="E49" s="76" t="s">
        <v>246</v>
      </c>
      <c r="F49" s="88" t="s">
        <v>247</v>
      </c>
      <c r="G49" s="77"/>
      <c r="H49" s="72" t="s">
        <v>117</v>
      </c>
      <c r="I49" s="76" t="s">
        <v>124</v>
      </c>
      <c r="J49" s="76" t="s">
        <v>119</v>
      </c>
      <c r="K49" s="76" t="s">
        <v>248</v>
      </c>
      <c r="L49" s="78" t="s">
        <v>250</v>
      </c>
      <c r="M49" s="77" t="s">
        <v>126</v>
      </c>
      <c r="N49" s="77"/>
      <c r="O49" s="77" t="s">
        <v>123</v>
      </c>
      <c r="P49" s="79" t="s">
        <v>207</v>
      </c>
      <c r="Q49" s="48"/>
      <c r="R49" s="55" t="str">
        <f t="shared" si="1"/>
        <v>ok</v>
      </c>
      <c r="S49" s="55" t="str">
        <f t="shared" si="16"/>
        <v>ok</v>
      </c>
      <c r="T49" s="55" t="str">
        <f t="shared" si="17"/>
        <v>ok</v>
      </c>
      <c r="U49" s="55" t="str">
        <f t="shared" si="10"/>
        <v>ok</v>
      </c>
      <c r="V49" s="55" t="str">
        <f t="shared" si="11"/>
        <v>ok</v>
      </c>
      <c r="W49" s="55" t="str">
        <f t="shared" si="12"/>
        <v>ok</v>
      </c>
      <c r="X49" s="55" t="str">
        <f t="shared" si="2"/>
        <v>ok</v>
      </c>
      <c r="Y49" s="55" t="str">
        <f t="shared" si="3"/>
        <v>ok</v>
      </c>
      <c r="Z49" s="55" t="str">
        <f t="shared" si="4"/>
        <v>ok</v>
      </c>
      <c r="AA49" s="55" t="str">
        <f t="shared" si="5"/>
        <v>ok</v>
      </c>
      <c r="AB49" s="55" t="str">
        <f t="shared" si="18"/>
        <v>ok</v>
      </c>
      <c r="AC49" s="55" t="str">
        <f t="shared" si="19"/>
        <v>ok</v>
      </c>
      <c r="AD49" s="55" t="str">
        <f t="shared" si="14"/>
        <v>ok</v>
      </c>
      <c r="AE49" s="55" t="str">
        <f t="shared" si="20"/>
        <v>ok</v>
      </c>
      <c r="AF49" s="5"/>
      <c r="AG49" s="11"/>
      <c r="AH49" s="11"/>
      <c r="AI49" s="11"/>
      <c r="AJ49" s="13" t="s">
        <v>5</v>
      </c>
      <c r="AK49" s="26"/>
      <c r="AL49" s="26"/>
      <c r="AM49" s="26"/>
    </row>
    <row r="50" spans="1:39" s="6" customFormat="1" ht="146.4" thickTop="1" thickBot="1" x14ac:dyDescent="0.3">
      <c r="A50" s="12">
        <v>39</v>
      </c>
      <c r="B50" s="37" t="str">
        <f t="shared" si="15"/>
        <v>ok</v>
      </c>
      <c r="C50" s="75" t="s">
        <v>150</v>
      </c>
      <c r="D50" s="76" t="s">
        <v>251</v>
      </c>
      <c r="E50" s="76" t="s">
        <v>252</v>
      </c>
      <c r="F50" s="88" t="s">
        <v>253</v>
      </c>
      <c r="G50" s="77"/>
      <c r="H50" s="72" t="s">
        <v>117</v>
      </c>
      <c r="I50" s="76" t="s">
        <v>124</v>
      </c>
      <c r="J50" s="76" t="s">
        <v>119</v>
      </c>
      <c r="K50" s="76" t="s">
        <v>125</v>
      </c>
      <c r="L50" s="78" t="s">
        <v>254</v>
      </c>
      <c r="M50" s="77" t="s">
        <v>126</v>
      </c>
      <c r="N50" s="77"/>
      <c r="O50" s="77" t="s">
        <v>123</v>
      </c>
      <c r="P50" s="79" t="s">
        <v>255</v>
      </c>
      <c r="Q50" s="48"/>
      <c r="R50" s="55" t="str">
        <f t="shared" si="1"/>
        <v>ok</v>
      </c>
      <c r="S50" s="55" t="str">
        <f t="shared" si="16"/>
        <v>ok</v>
      </c>
      <c r="T50" s="55" t="str">
        <f t="shared" si="17"/>
        <v>ok</v>
      </c>
      <c r="U50" s="55" t="str">
        <f t="shared" si="10"/>
        <v>ok</v>
      </c>
      <c r="V50" s="55" t="str">
        <f t="shared" si="11"/>
        <v>ok</v>
      </c>
      <c r="W50" s="55" t="str">
        <f t="shared" si="12"/>
        <v>ok</v>
      </c>
      <c r="X50" s="55" t="str">
        <f t="shared" si="2"/>
        <v>ok</v>
      </c>
      <c r="Y50" s="55" t="str">
        <f t="shared" si="3"/>
        <v>ok</v>
      </c>
      <c r="Z50" s="55" t="str">
        <f t="shared" si="4"/>
        <v>ok</v>
      </c>
      <c r="AA50" s="55" t="str">
        <f t="shared" si="5"/>
        <v>ok</v>
      </c>
      <c r="AB50" s="55" t="str">
        <f t="shared" si="18"/>
        <v>ok</v>
      </c>
      <c r="AC50" s="55" t="str">
        <f t="shared" si="19"/>
        <v>ok</v>
      </c>
      <c r="AD50" s="55" t="str">
        <f t="shared" si="14"/>
        <v>ok</v>
      </c>
      <c r="AE50" s="55" t="str">
        <f t="shared" si="20"/>
        <v>ok</v>
      </c>
      <c r="AF50" s="5"/>
      <c r="AG50" s="11"/>
      <c r="AH50" s="11"/>
      <c r="AI50" s="11"/>
      <c r="AJ50" s="13" t="s">
        <v>5</v>
      </c>
      <c r="AK50" s="26"/>
      <c r="AL50" s="26"/>
      <c r="AM50" s="26"/>
    </row>
    <row r="51" spans="1:39" s="6" customFormat="1" ht="54" thickTop="1" thickBot="1" x14ac:dyDescent="0.3">
      <c r="A51" s="12">
        <v>40</v>
      </c>
      <c r="B51" s="37" t="str">
        <f t="shared" si="15"/>
        <v>ok</v>
      </c>
      <c r="C51" s="75" t="s">
        <v>113</v>
      </c>
      <c r="D51" s="76" t="s">
        <v>256</v>
      </c>
      <c r="E51" s="76" t="s">
        <v>257</v>
      </c>
      <c r="F51" s="88" t="s">
        <v>258</v>
      </c>
      <c r="G51" s="77"/>
      <c r="H51" s="72" t="s">
        <v>117</v>
      </c>
      <c r="I51" s="76" t="s">
        <v>259</v>
      </c>
      <c r="J51" s="76" t="s">
        <v>119</v>
      </c>
      <c r="K51" s="76" t="s">
        <v>207</v>
      </c>
      <c r="L51" s="78" t="s">
        <v>207</v>
      </c>
      <c r="M51" s="77" t="s">
        <v>122</v>
      </c>
      <c r="N51" s="77"/>
      <c r="O51" s="77" t="s">
        <v>123</v>
      </c>
      <c r="P51" s="79" t="s">
        <v>207</v>
      </c>
      <c r="Q51" s="48"/>
      <c r="R51" s="55" t="str">
        <f t="shared" si="1"/>
        <v>ok</v>
      </c>
      <c r="S51" s="55" t="str">
        <f t="shared" si="16"/>
        <v>ok</v>
      </c>
      <c r="T51" s="55" t="str">
        <f t="shared" si="17"/>
        <v>ok</v>
      </c>
      <c r="U51" s="55" t="str">
        <f t="shared" si="10"/>
        <v>ok</v>
      </c>
      <c r="V51" s="55" t="str">
        <f t="shared" si="11"/>
        <v>ok</v>
      </c>
      <c r="W51" s="55" t="str">
        <f t="shared" si="12"/>
        <v>ok</v>
      </c>
      <c r="X51" s="55" t="str">
        <f t="shared" si="2"/>
        <v>ok</v>
      </c>
      <c r="Y51" s="55" t="str">
        <f t="shared" si="3"/>
        <v>ok</v>
      </c>
      <c r="Z51" s="55" t="str">
        <f t="shared" si="4"/>
        <v>ok</v>
      </c>
      <c r="AA51" s="55" t="str">
        <f t="shared" si="5"/>
        <v>ok</v>
      </c>
      <c r="AB51" s="55" t="str">
        <f t="shared" si="18"/>
        <v>ok</v>
      </c>
      <c r="AC51" s="55" t="str">
        <f t="shared" si="19"/>
        <v>ok</v>
      </c>
      <c r="AD51" s="55" t="str">
        <f t="shared" si="14"/>
        <v>ok</v>
      </c>
      <c r="AE51" s="55" t="str">
        <f t="shared" si="20"/>
        <v>ok</v>
      </c>
      <c r="AF51" s="5"/>
      <c r="AG51" s="11"/>
      <c r="AH51" s="11"/>
      <c r="AI51" s="11"/>
      <c r="AJ51" s="13" t="s">
        <v>5</v>
      </c>
      <c r="AK51" s="26"/>
      <c r="AL51" s="26"/>
      <c r="AM51" s="26"/>
    </row>
    <row r="52" spans="1:39" s="6" customFormat="1" ht="67.2" thickTop="1" thickBot="1" x14ac:dyDescent="0.3">
      <c r="A52" s="12">
        <v>41</v>
      </c>
      <c r="B52" s="37" t="str">
        <f t="shared" si="15"/>
        <v>ok</v>
      </c>
      <c r="C52" s="75" t="s">
        <v>113</v>
      </c>
      <c r="D52" s="76" t="s">
        <v>256</v>
      </c>
      <c r="E52" s="76" t="s">
        <v>257</v>
      </c>
      <c r="F52" s="88" t="s">
        <v>258</v>
      </c>
      <c r="G52" s="77"/>
      <c r="H52" s="72" t="s">
        <v>117</v>
      </c>
      <c r="I52" s="76" t="s">
        <v>260</v>
      </c>
      <c r="J52" s="76" t="s">
        <v>119</v>
      </c>
      <c r="K52" s="76" t="s">
        <v>207</v>
      </c>
      <c r="L52" s="78" t="s">
        <v>207</v>
      </c>
      <c r="M52" s="77" t="s">
        <v>122</v>
      </c>
      <c r="N52" s="77"/>
      <c r="O52" s="77" t="s">
        <v>123</v>
      </c>
      <c r="P52" s="79" t="s">
        <v>207</v>
      </c>
      <c r="Q52" s="48"/>
      <c r="R52" s="55" t="str">
        <f t="shared" si="1"/>
        <v>ok</v>
      </c>
      <c r="S52" s="55" t="str">
        <f t="shared" si="16"/>
        <v>ok</v>
      </c>
      <c r="T52" s="55" t="str">
        <f t="shared" si="17"/>
        <v>ok</v>
      </c>
      <c r="U52" s="55" t="str">
        <f t="shared" si="10"/>
        <v>ok</v>
      </c>
      <c r="V52" s="55" t="str">
        <f t="shared" si="11"/>
        <v>ok</v>
      </c>
      <c r="W52" s="55" t="str">
        <f t="shared" si="12"/>
        <v>ok</v>
      </c>
      <c r="X52" s="55" t="str">
        <f t="shared" si="2"/>
        <v>ok</v>
      </c>
      <c r="Y52" s="55" t="str">
        <f t="shared" si="3"/>
        <v>ok</v>
      </c>
      <c r="Z52" s="55" t="str">
        <f t="shared" si="4"/>
        <v>ok</v>
      </c>
      <c r="AA52" s="55" t="str">
        <f t="shared" si="5"/>
        <v>ok</v>
      </c>
      <c r="AB52" s="55" t="str">
        <f t="shared" si="18"/>
        <v>ok</v>
      </c>
      <c r="AC52" s="55" t="str">
        <f t="shared" si="19"/>
        <v>ok</v>
      </c>
      <c r="AD52" s="55" t="str">
        <f t="shared" si="14"/>
        <v>ok</v>
      </c>
      <c r="AE52" s="55" t="str">
        <f t="shared" si="20"/>
        <v>ok</v>
      </c>
      <c r="AF52" s="5"/>
      <c r="AG52" s="11"/>
      <c r="AH52" s="11"/>
      <c r="AI52" s="11"/>
      <c r="AJ52" s="13" t="s">
        <v>5</v>
      </c>
      <c r="AK52" s="26"/>
      <c r="AL52" s="26"/>
      <c r="AM52" s="26"/>
    </row>
    <row r="53" spans="1:39" s="6" customFormat="1" ht="93.6" thickTop="1" thickBot="1" x14ac:dyDescent="0.3">
      <c r="A53" s="12">
        <v>42</v>
      </c>
      <c r="B53" s="37" t="str">
        <f t="shared" si="15"/>
        <v>ok</v>
      </c>
      <c r="C53" s="75" t="s">
        <v>113</v>
      </c>
      <c r="D53" s="76" t="s">
        <v>261</v>
      </c>
      <c r="E53" s="76" t="s">
        <v>262</v>
      </c>
      <c r="F53" s="88" t="s">
        <v>263</v>
      </c>
      <c r="G53" s="77"/>
      <c r="H53" s="72" t="s">
        <v>117</v>
      </c>
      <c r="I53" s="76" t="s">
        <v>264</v>
      </c>
      <c r="J53" s="76" t="s">
        <v>119</v>
      </c>
      <c r="K53" s="76" t="s">
        <v>265</v>
      </c>
      <c r="L53" s="78" t="s">
        <v>207</v>
      </c>
      <c r="M53" s="77" t="s">
        <v>126</v>
      </c>
      <c r="N53" s="77"/>
      <c r="O53" s="77" t="s">
        <v>210</v>
      </c>
      <c r="P53" s="79" t="s">
        <v>266</v>
      </c>
      <c r="Q53" s="48"/>
      <c r="R53" s="55" t="str">
        <f t="shared" si="1"/>
        <v>ok</v>
      </c>
      <c r="S53" s="55" t="str">
        <f t="shared" si="16"/>
        <v>ok</v>
      </c>
      <c r="T53" s="55" t="str">
        <f t="shared" si="17"/>
        <v>ok</v>
      </c>
      <c r="U53" s="55" t="str">
        <f t="shared" si="10"/>
        <v>ok</v>
      </c>
      <c r="V53" s="55" t="str">
        <f t="shared" si="11"/>
        <v>ok</v>
      </c>
      <c r="W53" s="55" t="str">
        <f t="shared" si="12"/>
        <v>ok</v>
      </c>
      <c r="X53" s="55" t="str">
        <f t="shared" si="2"/>
        <v>ok</v>
      </c>
      <c r="Y53" s="55" t="str">
        <f t="shared" si="3"/>
        <v>ok</v>
      </c>
      <c r="Z53" s="55" t="str">
        <f t="shared" si="4"/>
        <v>ok</v>
      </c>
      <c r="AA53" s="55" t="str">
        <f t="shared" si="5"/>
        <v>ok</v>
      </c>
      <c r="AB53" s="55" t="str">
        <f t="shared" si="18"/>
        <v>ok</v>
      </c>
      <c r="AC53" s="55" t="str">
        <f t="shared" si="19"/>
        <v>ok</v>
      </c>
      <c r="AD53" s="55" t="str">
        <f t="shared" si="14"/>
        <v>ok</v>
      </c>
      <c r="AE53" s="55" t="str">
        <f t="shared" si="20"/>
        <v>ok</v>
      </c>
      <c r="AF53" s="5"/>
      <c r="AG53" s="11"/>
      <c r="AH53" s="11"/>
      <c r="AI53" s="11"/>
      <c r="AJ53" s="13" t="s">
        <v>5</v>
      </c>
      <c r="AK53" s="26"/>
      <c r="AL53" s="26"/>
      <c r="AM53" s="26"/>
    </row>
    <row r="54" spans="1:39" s="6" customFormat="1" ht="133.19999999999999" thickTop="1" thickBot="1" x14ac:dyDescent="0.3">
      <c r="A54" s="12">
        <v>43</v>
      </c>
      <c r="B54" s="37" t="str">
        <f t="shared" si="15"/>
        <v>ok</v>
      </c>
      <c r="C54" s="75" t="s">
        <v>113</v>
      </c>
      <c r="D54" s="76" t="s">
        <v>261</v>
      </c>
      <c r="E54" s="76" t="s">
        <v>262</v>
      </c>
      <c r="F54" s="88" t="s">
        <v>263</v>
      </c>
      <c r="G54" s="77"/>
      <c r="H54" s="72" t="s">
        <v>117</v>
      </c>
      <c r="I54" s="76" t="s">
        <v>267</v>
      </c>
      <c r="J54" s="76" t="s">
        <v>119</v>
      </c>
      <c r="K54" s="76" t="s">
        <v>265</v>
      </c>
      <c r="L54" s="78" t="s">
        <v>207</v>
      </c>
      <c r="M54" s="77" t="s">
        <v>126</v>
      </c>
      <c r="N54" s="77"/>
      <c r="O54" s="77" t="s">
        <v>210</v>
      </c>
      <c r="P54" s="79" t="s">
        <v>268</v>
      </c>
      <c r="Q54" s="48"/>
      <c r="R54" s="55" t="str">
        <f t="shared" si="1"/>
        <v>ok</v>
      </c>
      <c r="S54" s="55" t="str">
        <f t="shared" si="16"/>
        <v>ok</v>
      </c>
      <c r="T54" s="55" t="str">
        <f t="shared" si="17"/>
        <v>ok</v>
      </c>
      <c r="U54" s="55" t="str">
        <f t="shared" si="10"/>
        <v>ok</v>
      </c>
      <c r="V54" s="55" t="str">
        <f t="shared" si="11"/>
        <v>ok</v>
      </c>
      <c r="W54" s="55" t="str">
        <f t="shared" si="12"/>
        <v>ok</v>
      </c>
      <c r="X54" s="55" t="str">
        <f t="shared" si="2"/>
        <v>ok</v>
      </c>
      <c r="Y54" s="55" t="str">
        <f t="shared" si="3"/>
        <v>ok</v>
      </c>
      <c r="Z54" s="55" t="str">
        <f t="shared" si="4"/>
        <v>ok</v>
      </c>
      <c r="AA54" s="55" t="str">
        <f t="shared" si="5"/>
        <v>ok</v>
      </c>
      <c r="AB54" s="55" t="str">
        <f t="shared" si="18"/>
        <v>ok</v>
      </c>
      <c r="AC54" s="55" t="str">
        <f t="shared" si="19"/>
        <v>ok</v>
      </c>
      <c r="AD54" s="55" t="str">
        <f t="shared" si="14"/>
        <v>ok</v>
      </c>
      <c r="AE54" s="55" t="str">
        <f t="shared" si="20"/>
        <v>ok</v>
      </c>
      <c r="AF54" s="5"/>
      <c r="AG54" s="11"/>
      <c r="AH54" s="11"/>
      <c r="AI54" s="11"/>
      <c r="AJ54" s="13" t="s">
        <v>5</v>
      </c>
      <c r="AK54" s="26"/>
      <c r="AL54" s="26"/>
      <c r="AM54" s="26"/>
    </row>
    <row r="55" spans="1:39" s="6" customFormat="1" ht="54" thickTop="1" thickBot="1" x14ac:dyDescent="0.3">
      <c r="A55" s="12">
        <v>44</v>
      </c>
      <c r="B55" s="37" t="str">
        <f t="shared" si="15"/>
        <v>ok</v>
      </c>
      <c r="C55" s="75" t="s">
        <v>113</v>
      </c>
      <c r="D55" s="76" t="s">
        <v>269</v>
      </c>
      <c r="E55" s="76" t="s">
        <v>270</v>
      </c>
      <c r="F55" s="88" t="s">
        <v>271</v>
      </c>
      <c r="G55" s="77"/>
      <c r="H55" s="72" t="s">
        <v>117</v>
      </c>
      <c r="I55" s="76" t="s">
        <v>272</v>
      </c>
      <c r="J55" s="76" t="s">
        <v>119</v>
      </c>
      <c r="K55" s="76" t="s">
        <v>273</v>
      </c>
      <c r="L55" s="78" t="s">
        <v>207</v>
      </c>
      <c r="M55" s="77" t="s">
        <v>122</v>
      </c>
      <c r="N55" s="77"/>
      <c r="O55" s="77" t="s">
        <v>123</v>
      </c>
      <c r="P55" s="79" t="s">
        <v>207</v>
      </c>
      <c r="Q55" s="48"/>
      <c r="R55" s="55" t="str">
        <f t="shared" si="1"/>
        <v>ok</v>
      </c>
      <c r="S55" s="55" t="str">
        <f t="shared" si="16"/>
        <v>ok</v>
      </c>
      <c r="T55" s="55" t="str">
        <f t="shared" si="17"/>
        <v>ok</v>
      </c>
      <c r="U55" s="55" t="str">
        <f t="shared" si="10"/>
        <v>ok</v>
      </c>
      <c r="V55" s="55" t="str">
        <f t="shared" si="11"/>
        <v>ok</v>
      </c>
      <c r="W55" s="55" t="str">
        <f t="shared" si="12"/>
        <v>ok</v>
      </c>
      <c r="X55" s="55" t="str">
        <f t="shared" si="2"/>
        <v>ok</v>
      </c>
      <c r="Y55" s="55" t="str">
        <f t="shared" si="3"/>
        <v>ok</v>
      </c>
      <c r="Z55" s="55" t="str">
        <f t="shared" si="4"/>
        <v>ok</v>
      </c>
      <c r="AA55" s="55" t="str">
        <f t="shared" si="5"/>
        <v>ok</v>
      </c>
      <c r="AB55" s="55" t="str">
        <f t="shared" si="18"/>
        <v>ok</v>
      </c>
      <c r="AC55" s="55" t="str">
        <f t="shared" si="19"/>
        <v>ok</v>
      </c>
      <c r="AD55" s="55" t="str">
        <f t="shared" si="14"/>
        <v>ok</v>
      </c>
      <c r="AE55" s="55" t="str">
        <f t="shared" si="20"/>
        <v>ok</v>
      </c>
      <c r="AF55" s="5"/>
      <c r="AG55" s="11"/>
      <c r="AH55" s="11"/>
      <c r="AI55" s="11"/>
      <c r="AJ55" s="13" t="s">
        <v>5</v>
      </c>
      <c r="AK55" s="26"/>
      <c r="AL55" s="26"/>
      <c r="AM55" s="26"/>
    </row>
    <row r="56" spans="1:39" s="6" customFormat="1" ht="93.6" thickTop="1" thickBot="1" x14ac:dyDescent="0.3">
      <c r="A56" s="12">
        <v>45</v>
      </c>
      <c r="B56" s="37" t="str">
        <f t="shared" si="15"/>
        <v>ok</v>
      </c>
      <c r="C56" s="75" t="s">
        <v>113</v>
      </c>
      <c r="D56" s="76" t="s">
        <v>274</v>
      </c>
      <c r="E56" s="76" t="s">
        <v>275</v>
      </c>
      <c r="F56" s="88" t="s">
        <v>276</v>
      </c>
      <c r="G56" s="77"/>
      <c r="H56" s="72" t="s">
        <v>117</v>
      </c>
      <c r="I56" s="76" t="s">
        <v>277</v>
      </c>
      <c r="J56" s="76" t="s">
        <v>119</v>
      </c>
      <c r="K56" s="76" t="s">
        <v>278</v>
      </c>
      <c r="L56" s="78" t="s">
        <v>207</v>
      </c>
      <c r="M56" s="77" t="s">
        <v>122</v>
      </c>
      <c r="N56" s="77"/>
      <c r="O56" s="77" t="s">
        <v>123</v>
      </c>
      <c r="P56" s="79" t="s">
        <v>207</v>
      </c>
      <c r="Q56" s="48"/>
      <c r="R56" s="55" t="str">
        <f t="shared" si="1"/>
        <v>ok</v>
      </c>
      <c r="S56" s="55" t="str">
        <f t="shared" si="16"/>
        <v>ok</v>
      </c>
      <c r="T56" s="55" t="str">
        <f t="shared" si="17"/>
        <v>ok</v>
      </c>
      <c r="U56" s="55" t="str">
        <f t="shared" si="10"/>
        <v>ok</v>
      </c>
      <c r="V56" s="55" t="str">
        <f t="shared" si="11"/>
        <v>ok</v>
      </c>
      <c r="W56" s="55" t="str">
        <f t="shared" si="12"/>
        <v>ok</v>
      </c>
      <c r="X56" s="55" t="str">
        <f t="shared" si="2"/>
        <v>ok</v>
      </c>
      <c r="Y56" s="55" t="str">
        <f t="shared" si="3"/>
        <v>ok</v>
      </c>
      <c r="Z56" s="55" t="str">
        <f t="shared" si="4"/>
        <v>ok</v>
      </c>
      <c r="AA56" s="55" t="str">
        <f t="shared" si="5"/>
        <v>ok</v>
      </c>
      <c r="AB56" s="55" t="str">
        <f t="shared" si="18"/>
        <v>ok</v>
      </c>
      <c r="AC56" s="55" t="str">
        <f t="shared" si="19"/>
        <v>ok</v>
      </c>
      <c r="AD56" s="55" t="str">
        <f t="shared" si="14"/>
        <v>ok</v>
      </c>
      <c r="AE56" s="55" t="str">
        <f t="shared" si="20"/>
        <v>ok</v>
      </c>
      <c r="AF56" s="5"/>
      <c r="AG56" s="11"/>
      <c r="AH56" s="11"/>
      <c r="AI56" s="11"/>
      <c r="AJ56" s="13" t="s">
        <v>5</v>
      </c>
      <c r="AK56" s="26"/>
      <c r="AL56" s="26"/>
      <c r="AM56" s="26"/>
    </row>
    <row r="57" spans="1:39" s="6" customFormat="1" ht="40.799999999999997" thickTop="1" thickBot="1" x14ac:dyDescent="0.3">
      <c r="A57" s="12">
        <v>46</v>
      </c>
      <c r="B57" s="37" t="str">
        <f t="shared" si="15"/>
        <v>ok</v>
      </c>
      <c r="C57" s="75" t="s">
        <v>150</v>
      </c>
      <c r="D57" s="76" t="s">
        <v>279</v>
      </c>
      <c r="E57" s="76" t="s">
        <v>280</v>
      </c>
      <c r="F57" s="88" t="s">
        <v>281</v>
      </c>
      <c r="G57" s="77"/>
      <c r="H57" s="72" t="s">
        <v>117</v>
      </c>
      <c r="I57" s="76" t="s">
        <v>282</v>
      </c>
      <c r="J57" s="76" t="s">
        <v>119</v>
      </c>
      <c r="K57" s="76" t="s">
        <v>207</v>
      </c>
      <c r="L57" s="78" t="s">
        <v>207</v>
      </c>
      <c r="M57" s="77" t="s">
        <v>122</v>
      </c>
      <c r="N57" s="77"/>
      <c r="O57" s="77" t="s">
        <v>123</v>
      </c>
      <c r="P57" s="79" t="s">
        <v>283</v>
      </c>
      <c r="Q57" s="48"/>
      <c r="R57" s="55" t="str">
        <f t="shared" si="1"/>
        <v>ok</v>
      </c>
      <c r="S57" s="55" t="str">
        <f t="shared" si="16"/>
        <v>ok</v>
      </c>
      <c r="T57" s="55" t="str">
        <f t="shared" si="17"/>
        <v>ok</v>
      </c>
      <c r="U57" s="55" t="str">
        <f t="shared" si="10"/>
        <v>ok</v>
      </c>
      <c r="V57" s="55" t="str">
        <f t="shared" si="11"/>
        <v>ok</v>
      </c>
      <c r="W57" s="55" t="str">
        <f t="shared" si="12"/>
        <v>ok</v>
      </c>
      <c r="X57" s="55" t="str">
        <f t="shared" si="2"/>
        <v>ok</v>
      </c>
      <c r="Y57" s="55" t="str">
        <f t="shared" si="3"/>
        <v>ok</v>
      </c>
      <c r="Z57" s="55" t="str">
        <f t="shared" si="4"/>
        <v>ok</v>
      </c>
      <c r="AA57" s="55" t="str">
        <f t="shared" si="5"/>
        <v>ok</v>
      </c>
      <c r="AB57" s="55" t="str">
        <f t="shared" si="18"/>
        <v>ok</v>
      </c>
      <c r="AC57" s="55" t="str">
        <f t="shared" si="19"/>
        <v>ok</v>
      </c>
      <c r="AD57" s="55" t="str">
        <f t="shared" si="14"/>
        <v>ok</v>
      </c>
      <c r="AE57" s="55" t="str">
        <f t="shared" si="20"/>
        <v>ok</v>
      </c>
      <c r="AF57" s="5"/>
      <c r="AG57" s="11"/>
      <c r="AH57" s="11"/>
      <c r="AI57" s="11"/>
      <c r="AJ57" s="13" t="s">
        <v>5</v>
      </c>
      <c r="AK57" s="26"/>
      <c r="AL57" s="26"/>
      <c r="AM57" s="26"/>
    </row>
    <row r="58" spans="1:39" s="6" customFormat="1" ht="40.799999999999997" thickTop="1" thickBot="1" x14ac:dyDescent="0.3">
      <c r="A58" s="12">
        <v>47</v>
      </c>
      <c r="B58" s="37" t="str">
        <f t="shared" si="15"/>
        <v>ok</v>
      </c>
      <c r="C58" s="75" t="s">
        <v>150</v>
      </c>
      <c r="D58" s="76" t="s">
        <v>279</v>
      </c>
      <c r="E58" s="76" t="s">
        <v>280</v>
      </c>
      <c r="F58" s="88" t="s">
        <v>281</v>
      </c>
      <c r="G58" s="77"/>
      <c r="H58" s="72" t="s">
        <v>117</v>
      </c>
      <c r="I58" s="76" t="s">
        <v>284</v>
      </c>
      <c r="J58" s="76" t="s">
        <v>119</v>
      </c>
      <c r="K58" s="76" t="s">
        <v>207</v>
      </c>
      <c r="L58" s="78" t="s">
        <v>207</v>
      </c>
      <c r="M58" s="77" t="s">
        <v>122</v>
      </c>
      <c r="N58" s="77"/>
      <c r="O58" s="77" t="s">
        <v>123</v>
      </c>
      <c r="P58" s="79" t="s">
        <v>285</v>
      </c>
      <c r="Q58" s="48"/>
      <c r="R58" s="55" t="str">
        <f t="shared" si="1"/>
        <v>ok</v>
      </c>
      <c r="S58" s="55" t="str">
        <f t="shared" si="16"/>
        <v>ok</v>
      </c>
      <c r="T58" s="55" t="str">
        <f t="shared" si="17"/>
        <v>ok</v>
      </c>
      <c r="U58" s="55" t="str">
        <f t="shared" si="10"/>
        <v>ok</v>
      </c>
      <c r="V58" s="55" t="str">
        <f t="shared" si="11"/>
        <v>ok</v>
      </c>
      <c r="W58" s="55" t="str">
        <f t="shared" si="12"/>
        <v>ok</v>
      </c>
      <c r="X58" s="55" t="str">
        <f t="shared" si="2"/>
        <v>ok</v>
      </c>
      <c r="Y58" s="55" t="str">
        <f t="shared" si="3"/>
        <v>ok</v>
      </c>
      <c r="Z58" s="55" t="str">
        <f t="shared" si="4"/>
        <v>ok</v>
      </c>
      <c r="AA58" s="55" t="str">
        <f t="shared" si="5"/>
        <v>ok</v>
      </c>
      <c r="AB58" s="55" t="str">
        <f t="shared" si="18"/>
        <v>ok</v>
      </c>
      <c r="AC58" s="55" t="str">
        <f t="shared" si="19"/>
        <v>ok</v>
      </c>
      <c r="AD58" s="55" t="str">
        <f t="shared" si="14"/>
        <v>ok</v>
      </c>
      <c r="AE58" s="55" t="str">
        <f t="shared" si="20"/>
        <v>ok</v>
      </c>
      <c r="AF58" s="5"/>
      <c r="AG58" s="11"/>
      <c r="AH58" s="11"/>
      <c r="AI58" s="11"/>
      <c r="AJ58" s="13" t="s">
        <v>5</v>
      </c>
      <c r="AK58" s="26"/>
      <c r="AL58" s="26"/>
      <c r="AM58" s="26"/>
    </row>
    <row r="59" spans="1:39" s="6" customFormat="1" ht="54" thickTop="1" thickBot="1" x14ac:dyDescent="0.3">
      <c r="A59" s="12">
        <v>48</v>
      </c>
      <c r="B59" s="37" t="str">
        <f t="shared" si="15"/>
        <v>ok</v>
      </c>
      <c r="C59" s="75" t="s">
        <v>113</v>
      </c>
      <c r="D59" s="76" t="s">
        <v>286</v>
      </c>
      <c r="E59" s="76" t="s">
        <v>287</v>
      </c>
      <c r="F59" s="88" t="s">
        <v>288</v>
      </c>
      <c r="G59" s="77"/>
      <c r="H59" s="72" t="s">
        <v>117</v>
      </c>
      <c r="I59" s="76" t="s">
        <v>228</v>
      </c>
      <c r="J59" s="76" t="s">
        <v>119</v>
      </c>
      <c r="K59" s="76" t="s">
        <v>289</v>
      </c>
      <c r="L59" s="78" t="s">
        <v>290</v>
      </c>
      <c r="M59" s="77" t="s">
        <v>126</v>
      </c>
      <c r="N59" s="77"/>
      <c r="O59" s="77" t="s">
        <v>123</v>
      </c>
      <c r="P59" s="79" t="s">
        <v>207</v>
      </c>
      <c r="Q59" s="48"/>
      <c r="R59" s="55" t="str">
        <f t="shared" si="1"/>
        <v>ok</v>
      </c>
      <c r="S59" s="55" t="str">
        <f t="shared" si="16"/>
        <v>ok</v>
      </c>
      <c r="T59" s="55" t="str">
        <f t="shared" si="17"/>
        <v>ok</v>
      </c>
      <c r="U59" s="55" t="str">
        <f t="shared" si="10"/>
        <v>ok</v>
      </c>
      <c r="V59" s="55" t="str">
        <f t="shared" si="11"/>
        <v>ok</v>
      </c>
      <c r="W59" s="55" t="str">
        <f t="shared" si="12"/>
        <v>ok</v>
      </c>
      <c r="X59" s="55" t="str">
        <f t="shared" si="2"/>
        <v>ok</v>
      </c>
      <c r="Y59" s="55" t="str">
        <f t="shared" si="3"/>
        <v>ok</v>
      </c>
      <c r="Z59" s="55" t="str">
        <f t="shared" si="4"/>
        <v>ok</v>
      </c>
      <c r="AA59" s="55" t="str">
        <f t="shared" si="5"/>
        <v>ok</v>
      </c>
      <c r="AB59" s="55" t="str">
        <f t="shared" si="18"/>
        <v>ok</v>
      </c>
      <c r="AC59" s="55" t="str">
        <f t="shared" si="19"/>
        <v>ok</v>
      </c>
      <c r="AD59" s="55" t="str">
        <f t="shared" si="14"/>
        <v>ok</v>
      </c>
      <c r="AE59" s="55" t="str">
        <f t="shared" si="20"/>
        <v>ok</v>
      </c>
      <c r="AF59" s="5"/>
      <c r="AG59" s="11"/>
      <c r="AH59" s="11"/>
      <c r="AI59" s="11"/>
      <c r="AJ59" s="13" t="s">
        <v>5</v>
      </c>
      <c r="AK59" s="26"/>
      <c r="AL59" s="26"/>
      <c r="AM59" s="26"/>
    </row>
    <row r="60" spans="1:39" s="6" customFormat="1" ht="40.799999999999997" thickTop="1" thickBot="1" x14ac:dyDescent="0.3">
      <c r="A60" s="12">
        <v>49</v>
      </c>
      <c r="B60" s="37" t="str">
        <f t="shared" si="15"/>
        <v>ok</v>
      </c>
      <c r="C60" s="75" t="s">
        <v>113</v>
      </c>
      <c r="D60" s="76" t="s">
        <v>286</v>
      </c>
      <c r="E60" s="76" t="s">
        <v>287</v>
      </c>
      <c r="F60" s="88" t="s">
        <v>288</v>
      </c>
      <c r="G60" s="77"/>
      <c r="H60" s="72" t="s">
        <v>117</v>
      </c>
      <c r="I60" s="76" t="s">
        <v>291</v>
      </c>
      <c r="J60" s="76" t="s">
        <v>119</v>
      </c>
      <c r="K60" s="76" t="s">
        <v>292</v>
      </c>
      <c r="L60" s="78" t="s">
        <v>293</v>
      </c>
      <c r="M60" s="77" t="s">
        <v>126</v>
      </c>
      <c r="N60" s="77"/>
      <c r="O60" s="77" t="s">
        <v>123</v>
      </c>
      <c r="P60" s="79" t="s">
        <v>207</v>
      </c>
      <c r="Q60" s="48"/>
      <c r="R60" s="55" t="str">
        <f t="shared" si="1"/>
        <v>ok</v>
      </c>
      <c r="S60" s="55" t="str">
        <f t="shared" si="16"/>
        <v>ok</v>
      </c>
      <c r="T60" s="55" t="str">
        <f t="shared" si="17"/>
        <v>ok</v>
      </c>
      <c r="U60" s="55" t="str">
        <f t="shared" si="10"/>
        <v>ok</v>
      </c>
      <c r="V60" s="55" t="str">
        <f t="shared" si="11"/>
        <v>ok</v>
      </c>
      <c r="W60" s="55" t="str">
        <f t="shared" si="12"/>
        <v>ok</v>
      </c>
      <c r="X60" s="55" t="str">
        <f t="shared" si="2"/>
        <v>ok</v>
      </c>
      <c r="Y60" s="55" t="str">
        <f t="shared" si="3"/>
        <v>ok</v>
      </c>
      <c r="Z60" s="55" t="str">
        <f t="shared" si="4"/>
        <v>ok</v>
      </c>
      <c r="AA60" s="55" t="str">
        <f t="shared" si="5"/>
        <v>ok</v>
      </c>
      <c r="AB60" s="55" t="str">
        <f t="shared" si="18"/>
        <v>ok</v>
      </c>
      <c r="AC60" s="55" t="str">
        <f t="shared" si="19"/>
        <v>ok</v>
      </c>
      <c r="AD60" s="55" t="str">
        <f t="shared" si="14"/>
        <v>ok</v>
      </c>
      <c r="AE60" s="55" t="str">
        <f t="shared" si="20"/>
        <v>ok</v>
      </c>
      <c r="AF60" s="5"/>
      <c r="AG60" s="11"/>
      <c r="AH60" s="11"/>
      <c r="AI60" s="11"/>
      <c r="AJ60" s="13" t="s">
        <v>5</v>
      </c>
      <c r="AK60" s="26"/>
      <c r="AL60" s="26"/>
      <c r="AM60" s="26"/>
    </row>
    <row r="61" spans="1:39" s="6" customFormat="1" ht="40.799999999999997" thickTop="1" thickBot="1" x14ac:dyDescent="0.3">
      <c r="A61" s="12">
        <v>50</v>
      </c>
      <c r="B61" s="37" t="str">
        <f t="shared" si="0"/>
        <v>ok</v>
      </c>
      <c r="C61" s="80" t="s">
        <v>113</v>
      </c>
      <c r="D61" s="81" t="s">
        <v>294</v>
      </c>
      <c r="E61" s="81" t="s">
        <v>295</v>
      </c>
      <c r="F61" s="94" t="s">
        <v>296</v>
      </c>
      <c r="G61" s="82"/>
      <c r="H61" s="72" t="s">
        <v>117</v>
      </c>
      <c r="I61" s="81" t="s">
        <v>301</v>
      </c>
      <c r="J61" s="81" t="s">
        <v>119</v>
      </c>
      <c r="K61" s="81" t="s">
        <v>297</v>
      </c>
      <c r="L61" s="83" t="s">
        <v>207</v>
      </c>
      <c r="M61" s="82" t="s">
        <v>122</v>
      </c>
      <c r="N61" s="82"/>
      <c r="O61" s="82" t="s">
        <v>123</v>
      </c>
      <c r="P61" s="84" t="s">
        <v>207</v>
      </c>
      <c r="Q61" s="48"/>
      <c r="R61" s="55" t="str">
        <f t="shared" si="1"/>
        <v>ok</v>
      </c>
      <c r="S61" s="55" t="str">
        <f t="shared" si="8"/>
        <v>ok</v>
      </c>
      <c r="T61" s="55" t="str">
        <f t="shared" si="9"/>
        <v>ok</v>
      </c>
      <c r="U61" s="55" t="str">
        <f t="shared" si="10"/>
        <v>ok</v>
      </c>
      <c r="V61" s="55" t="str">
        <f t="shared" si="11"/>
        <v>ok</v>
      </c>
      <c r="W61" s="55" t="str">
        <f t="shared" si="12"/>
        <v>ok</v>
      </c>
      <c r="X61" s="55" t="str">
        <f t="shared" si="2"/>
        <v>ok</v>
      </c>
      <c r="Y61" s="55" t="str">
        <f t="shared" si="3"/>
        <v>ok</v>
      </c>
      <c r="Z61" s="55" t="str">
        <f t="shared" si="4"/>
        <v>ok</v>
      </c>
      <c r="AA61" s="55" t="str">
        <f t="shared" si="5"/>
        <v>ok</v>
      </c>
      <c r="AB61" s="55" t="str">
        <f t="shared" si="6"/>
        <v>ok</v>
      </c>
      <c r="AC61" s="55" t="str">
        <f t="shared" si="13"/>
        <v>ok</v>
      </c>
      <c r="AD61" s="55" t="str">
        <f t="shared" si="14"/>
        <v>ok</v>
      </c>
      <c r="AE61" s="55" t="str">
        <f t="shared" si="7"/>
        <v>ok</v>
      </c>
      <c r="AF61" s="5"/>
      <c r="AG61" s="26"/>
      <c r="AH61" s="11"/>
      <c r="AI61" s="11"/>
      <c r="AJ61" s="13" t="s">
        <v>5</v>
      </c>
      <c r="AK61" s="26"/>
      <c r="AL61" s="26"/>
      <c r="AM61" s="26"/>
    </row>
    <row r="62" spans="1:39" s="6" customFormat="1" ht="40.799999999999997" thickTop="1" thickBot="1" x14ac:dyDescent="0.3">
      <c r="A62" s="12">
        <v>51</v>
      </c>
      <c r="B62" s="37" t="str">
        <f t="shared" si="0"/>
        <v>ok</v>
      </c>
      <c r="C62" s="75" t="s">
        <v>113</v>
      </c>
      <c r="D62" s="76" t="s">
        <v>298</v>
      </c>
      <c r="E62" s="76" t="s">
        <v>299</v>
      </c>
      <c r="F62" s="88" t="s">
        <v>300</v>
      </c>
      <c r="G62" s="77"/>
      <c r="H62" s="72" t="s">
        <v>117</v>
      </c>
      <c r="I62" s="76" t="s">
        <v>302</v>
      </c>
      <c r="J62" s="76" t="s">
        <v>119</v>
      </c>
      <c r="K62" s="76" t="s">
        <v>303</v>
      </c>
      <c r="L62" s="78" t="s">
        <v>207</v>
      </c>
      <c r="M62" s="77" t="s">
        <v>126</v>
      </c>
      <c r="N62" s="77"/>
      <c r="O62" s="77" t="s">
        <v>123</v>
      </c>
      <c r="P62" s="84" t="s">
        <v>207</v>
      </c>
      <c r="Q62" s="48"/>
      <c r="R62" s="55" t="str">
        <f t="shared" si="1"/>
        <v>ok</v>
      </c>
      <c r="S62" s="55" t="str">
        <f t="shared" si="8"/>
        <v>ok</v>
      </c>
      <c r="T62" s="55" t="str">
        <f t="shared" si="9"/>
        <v>ok</v>
      </c>
      <c r="U62" s="55" t="str">
        <f t="shared" ref="U62:U64" si="21">IF(COUNTA($C62:$P62)=0,"",IF(ISBLANK(F62),"Empty cell",IF(IF(ISERROR(FIND("@",F62)),1,0)+IF(ISERROR(FIND(".",F62)),1,0)&gt;0,"Entry is not an email address","ok")))</f>
        <v>ok</v>
      </c>
      <c r="V62" s="55" t="str">
        <f t="shared" ref="V62:V64" si="22">IF(COUNTA($C62:$P62)=0,"",IF(G62="D",IF(ISBLANK(H62),"ok","Entries should not be made in both columns"),IF(ISBLANK(G62),IF(ISBLANK(H62),"Empty cell","ok"),"Entry should be 'D'")))</f>
        <v>ok</v>
      </c>
      <c r="W62" s="55" t="str">
        <f t="shared" ref="W62:W64" si="23">IF(COUNTA($C62:$P62)=0,"",IF(G62="D",IF(ISBLANK(H62),"ok","Entries should not be made in both columns"),IF(ISBLANK(G62),IF(ISBLANK(H62),"Empty cell","ok"),IF(ISBLANK(H62),"ok","Entries should not be made in both columns"))))</f>
        <v>ok</v>
      </c>
      <c r="X62" s="55" t="str">
        <f t="shared" si="2"/>
        <v>ok</v>
      </c>
      <c r="Y62" s="55" t="str">
        <f t="shared" si="3"/>
        <v>ok</v>
      </c>
      <c r="Z62" s="55" t="str">
        <f t="shared" si="4"/>
        <v>ok</v>
      </c>
      <c r="AA62" s="55" t="str">
        <f t="shared" si="5"/>
        <v>ok</v>
      </c>
      <c r="AB62" s="55" t="str">
        <f t="shared" si="6"/>
        <v>ok</v>
      </c>
      <c r="AC62" s="55" t="str">
        <f t="shared" si="13"/>
        <v>ok</v>
      </c>
      <c r="AD62" s="55" t="str">
        <f t="shared" ref="AD62:AD64" si="24">IF(COUNTA($C62:$P62)=0,"",IF(C62="T",IF(ISBLANK($O62),"ok","No entry should be made"),IF(N62="D",IF(ISBLANK(O62),"ok","Entries should not be made in both columns"),IF(ISBLANK(N62),IF(ISBLANK(O62),"Empty cell","ok"),IF(ISBLANK(O62),"ok","Entries should not be made in both columns")))))</f>
        <v>ok</v>
      </c>
      <c r="AE62" s="55" t="str">
        <f t="shared" si="7"/>
        <v>ok</v>
      </c>
      <c r="AF62" s="5"/>
      <c r="AG62" s="11"/>
      <c r="AH62" s="11"/>
      <c r="AI62" s="11"/>
      <c r="AJ62" s="13" t="s">
        <v>5</v>
      </c>
      <c r="AK62" s="26"/>
      <c r="AL62" s="26"/>
      <c r="AM62" s="26"/>
    </row>
    <row r="63" spans="1:39" s="6" customFormat="1" ht="40.799999999999997" thickTop="1" thickBot="1" x14ac:dyDescent="0.3">
      <c r="A63" s="12">
        <v>52</v>
      </c>
      <c r="B63" s="37" t="str">
        <f t="shared" ref="B63:B64" si="25">IF(COUNTIF(R63:AE63,"")=No_of_Columns,"",IF(COUNTIF(R63:AE63,"ok")=No_of_Columns,"ok","Incomplete"))</f>
        <v>ok</v>
      </c>
      <c r="C63" s="75" t="s">
        <v>113</v>
      </c>
      <c r="D63" s="76" t="s">
        <v>298</v>
      </c>
      <c r="E63" s="76" t="s">
        <v>299</v>
      </c>
      <c r="F63" s="88" t="s">
        <v>300</v>
      </c>
      <c r="G63" s="82"/>
      <c r="H63" s="72" t="s">
        <v>117</v>
      </c>
      <c r="I63" s="76" t="s">
        <v>302</v>
      </c>
      <c r="J63" s="76" t="s">
        <v>119</v>
      </c>
      <c r="K63" s="76" t="s">
        <v>303</v>
      </c>
      <c r="L63" s="83" t="s">
        <v>304</v>
      </c>
      <c r="M63" s="82" t="s">
        <v>126</v>
      </c>
      <c r="N63" s="82"/>
      <c r="O63" s="77" t="s">
        <v>123</v>
      </c>
      <c r="P63" s="84" t="s">
        <v>207</v>
      </c>
      <c r="Q63" s="48"/>
      <c r="R63" s="55" t="str">
        <f t="shared" si="1"/>
        <v>ok</v>
      </c>
      <c r="S63" s="55" t="str">
        <f t="shared" ref="S63:S64" si="26">IF(COUNTA($C63:$P63)=0,"",IF(ISBLANK(D63),"Empty cell","ok"))</f>
        <v>ok</v>
      </c>
      <c r="T63" s="55" t="str">
        <f t="shared" ref="T63:T64" si="27">IF(COUNTA($C63:$P63)=0,"",IF(ISBLANK(E63),"Empty cell","ok"))</f>
        <v>ok</v>
      </c>
      <c r="U63" s="55" t="str">
        <f t="shared" si="21"/>
        <v>ok</v>
      </c>
      <c r="V63" s="55" t="str">
        <f t="shared" si="22"/>
        <v>ok</v>
      </c>
      <c r="W63" s="55" t="str">
        <f t="shared" si="23"/>
        <v>ok</v>
      </c>
      <c r="X63" s="55" t="str">
        <f t="shared" si="2"/>
        <v>ok</v>
      </c>
      <c r="Y63" s="55" t="str">
        <f t="shared" si="3"/>
        <v>ok</v>
      </c>
      <c r="Z63" s="55" t="str">
        <f t="shared" si="4"/>
        <v>ok</v>
      </c>
      <c r="AA63" s="55" t="str">
        <f t="shared" si="5"/>
        <v>ok</v>
      </c>
      <c r="AB63" s="55" t="str">
        <f t="shared" ref="AB63:AB64" si="28">IF(COUNTA($C63:$P63)=0,"",IF(C63="T",IF(ISBLANK($M63),"ok","No entry should be made"),IF(ISBLANK($M63),"Empty cell",IF(OR($M63="V",$M63="NV"),"ok","Entry should be one of 'V' or 'NV'"))))</f>
        <v>ok</v>
      </c>
      <c r="AC63" s="55" t="str">
        <f t="shared" ref="AC63:AC64" si="29">IF(COUNTA($C63:$P63)=0,"",IF(C63="T",IF(ISBLANK($N63),"ok","No entry should be made"),IF(N63="D",IF(ISBLANK(O63),"ok","Entries should not be made in both columns"),IF(ISBLANK(N63),IF(ISBLANK(O63),"Empty cell","ok"),"Entry should be 'D'"))))</f>
        <v>ok</v>
      </c>
      <c r="AD63" s="55" t="str">
        <f t="shared" si="24"/>
        <v>ok</v>
      </c>
      <c r="AE63" s="55" t="str">
        <f t="shared" ref="AE63:AE64" si="30">IF(COUNTA($C63:$P63)=0,"",IF(C63="T",IF(ISBLANK($P63),"ok","No entry should be made"),IF(ISBLANK($P63),"Empty cell","ok")))</f>
        <v>ok</v>
      </c>
      <c r="AF63" s="5"/>
      <c r="AG63" s="26"/>
      <c r="AH63" s="11"/>
      <c r="AI63" s="11"/>
      <c r="AJ63" s="13" t="s">
        <v>5</v>
      </c>
      <c r="AK63" s="26"/>
      <c r="AL63" s="26"/>
      <c r="AM63" s="26"/>
    </row>
    <row r="64" spans="1:39" s="6" customFormat="1" ht="54" thickTop="1" thickBot="1" x14ac:dyDescent="0.3">
      <c r="A64" s="12">
        <v>53</v>
      </c>
      <c r="B64" s="37" t="str">
        <f t="shared" si="25"/>
        <v>ok</v>
      </c>
      <c r="C64" s="75" t="s">
        <v>113</v>
      </c>
      <c r="D64" s="76" t="s">
        <v>298</v>
      </c>
      <c r="E64" s="76" t="s">
        <v>299</v>
      </c>
      <c r="F64" s="88" t="s">
        <v>300</v>
      </c>
      <c r="G64" s="77"/>
      <c r="H64" s="72" t="s">
        <v>117</v>
      </c>
      <c r="I64" s="76" t="s">
        <v>302</v>
      </c>
      <c r="J64" s="76" t="s">
        <v>119</v>
      </c>
      <c r="K64" s="76" t="s">
        <v>303</v>
      </c>
      <c r="L64" s="78" t="s">
        <v>305</v>
      </c>
      <c r="M64" s="77" t="s">
        <v>126</v>
      </c>
      <c r="N64" s="77"/>
      <c r="O64" s="77" t="s">
        <v>123</v>
      </c>
      <c r="P64" s="84" t="s">
        <v>207</v>
      </c>
      <c r="Q64" s="48"/>
      <c r="R64" s="55" t="str">
        <f t="shared" si="1"/>
        <v>ok</v>
      </c>
      <c r="S64" s="55" t="str">
        <f t="shared" si="26"/>
        <v>ok</v>
      </c>
      <c r="T64" s="55" t="str">
        <f t="shared" si="27"/>
        <v>ok</v>
      </c>
      <c r="U64" s="55" t="str">
        <f t="shared" si="21"/>
        <v>ok</v>
      </c>
      <c r="V64" s="55" t="str">
        <f t="shared" si="22"/>
        <v>ok</v>
      </c>
      <c r="W64" s="55" t="str">
        <f t="shared" si="23"/>
        <v>ok</v>
      </c>
      <c r="X64" s="55" t="str">
        <f t="shared" si="2"/>
        <v>ok</v>
      </c>
      <c r="Y64" s="55" t="str">
        <f t="shared" si="3"/>
        <v>ok</v>
      </c>
      <c r="Z64" s="55" t="str">
        <f t="shared" si="4"/>
        <v>ok</v>
      </c>
      <c r="AA64" s="55" t="str">
        <f t="shared" si="5"/>
        <v>ok</v>
      </c>
      <c r="AB64" s="55" t="str">
        <f t="shared" si="28"/>
        <v>ok</v>
      </c>
      <c r="AC64" s="55" t="str">
        <f t="shared" si="29"/>
        <v>ok</v>
      </c>
      <c r="AD64" s="55" t="str">
        <f t="shared" si="24"/>
        <v>ok</v>
      </c>
      <c r="AE64" s="55" t="str">
        <f t="shared" si="30"/>
        <v>ok</v>
      </c>
      <c r="AF64" s="5"/>
      <c r="AG64" s="11"/>
      <c r="AH64" s="11"/>
      <c r="AI64" s="11"/>
      <c r="AJ64" s="13" t="s">
        <v>5</v>
      </c>
      <c r="AK64" s="26"/>
      <c r="AL64" s="26"/>
      <c r="AM64" s="26"/>
    </row>
    <row r="65" spans="1:39" s="6" customFormat="1" ht="54" thickTop="1" thickBot="1" x14ac:dyDescent="0.3">
      <c r="A65" s="12">
        <v>54</v>
      </c>
      <c r="B65" s="37" t="str">
        <f t="shared" ref="B65:B69" si="31">IF(COUNTIF(R65:AE65,"")=No_of_Columns,"",IF(COUNTIF(R65:AE65,"ok")=No_of_Columns,"ok","Incomplete"))</f>
        <v>ok</v>
      </c>
      <c r="C65" s="75" t="s">
        <v>113</v>
      </c>
      <c r="D65" s="76" t="s">
        <v>298</v>
      </c>
      <c r="E65" s="76" t="s">
        <v>299</v>
      </c>
      <c r="F65" s="88" t="s">
        <v>300</v>
      </c>
      <c r="G65" s="77"/>
      <c r="H65" s="72" t="s">
        <v>117</v>
      </c>
      <c r="I65" s="76" t="s">
        <v>306</v>
      </c>
      <c r="J65" s="76" t="s">
        <v>119</v>
      </c>
      <c r="K65" s="76" t="s">
        <v>307</v>
      </c>
      <c r="L65" s="78" t="s">
        <v>207</v>
      </c>
      <c r="M65" s="77" t="s">
        <v>126</v>
      </c>
      <c r="N65" s="77"/>
      <c r="O65" s="77" t="s">
        <v>123</v>
      </c>
      <c r="P65" s="84" t="s">
        <v>207</v>
      </c>
      <c r="Q65" s="48"/>
      <c r="R65" s="55" t="str">
        <f t="shared" ref="R65:R69" si="32">IF(COUNTA($C65:$P65)=0,"",IF(ISBLANK($C65),"Empty cell",IF(OR($C65="I",$C65="R",$C65="T"),"ok","Entry should be one of 'I', 'R', or 'T'")))</f>
        <v>ok</v>
      </c>
      <c r="S65" s="55" t="str">
        <f t="shared" ref="S65:S69" si="33">IF(COUNTA($C65:$P65)=0,"",IF(ISBLANK(D65),"Empty cell","ok"))</f>
        <v>ok</v>
      </c>
      <c r="T65" s="55" t="str">
        <f t="shared" ref="T65:T69" si="34">IF(COUNTA($C65:$P65)=0,"",IF(ISBLANK(E65),"Empty cell","ok"))</f>
        <v>ok</v>
      </c>
      <c r="U65" s="55" t="str">
        <f t="shared" ref="U65:U69" si="35">IF(COUNTA($C65:$P65)=0,"",IF(ISBLANK(F65),"Empty cell",IF(IF(ISERROR(FIND("@",F65)),1,0)+IF(ISERROR(FIND(".",F65)),1,0)&gt;0,"Entry is not an email address","ok")))</f>
        <v>ok</v>
      </c>
      <c r="V65" s="55" t="str">
        <f t="shared" ref="V65:V69" si="36">IF(COUNTA($C65:$P65)=0,"",IF(G65="D",IF(ISBLANK(H65),"ok","Entries should not be made in both columns"),IF(ISBLANK(G65),IF(ISBLANK(H65),"Empty cell","ok"),"Entry should be 'D'")))</f>
        <v>ok</v>
      </c>
      <c r="W65" s="55" t="str">
        <f t="shared" ref="W65:W69" si="37">IF(COUNTA($C65:$P65)=0,"",IF(G65="D",IF(ISBLANK(H65),"ok","Entries should not be made in both columns"),IF(ISBLANK(G65),IF(ISBLANK(H65),"Empty cell","ok"),IF(ISBLANK(H65),"ok","Entries should not be made in both columns"))))</f>
        <v>ok</v>
      </c>
      <c r="X65" s="55" t="str">
        <f t="shared" ref="X65:X69" si="38">IF(COUNTA($C65:$P65)=0,"",IF(ISBLANK($I65),"Empty cell","ok"))</f>
        <v>ok</v>
      </c>
      <c r="Y65" s="55" t="str">
        <f t="shared" ref="Y65:Y69" si="39">IF(COUNTA($C65:$P65)=0,"",IF(ISBLANK($J65),"Empty cell","ok"))</f>
        <v>ok</v>
      </c>
      <c r="Z65" s="55" t="str">
        <f t="shared" ref="Z65:Z69" si="40">IF(COUNTA($C65:$P65)=0,"",IF(ISBLANK($K65),"Empty cell","ok"))</f>
        <v>ok</v>
      </c>
      <c r="AA65" s="55" t="str">
        <f t="shared" ref="AA65:AA69" si="41">IF(COUNTA($C65:$P65)=0,"",IF(ISBLANK($L65),"Empty cell","ok"))</f>
        <v>ok</v>
      </c>
      <c r="AB65" s="55" t="str">
        <f t="shared" ref="AB65:AB69" si="42">IF(COUNTA($C65:$P65)=0,"",IF(C65="T",IF(ISBLANK($M65),"ok","No entry should be made"),IF(ISBLANK($M65),"Empty cell",IF(OR($M65="V",$M65="NV"),"ok","Entry should be one of 'V' or 'NV'"))))</f>
        <v>ok</v>
      </c>
      <c r="AC65" s="55" t="str">
        <f t="shared" ref="AC65:AC69" si="43">IF(COUNTA($C65:$P65)=0,"",IF(C65="T",IF(ISBLANK($N65),"ok","No entry should be made"),IF(N65="D",IF(ISBLANK(O65),"ok","Entries should not be made in both columns"),IF(ISBLANK(N65),IF(ISBLANK(O65),"Empty cell","ok"),"Entry should be 'D'"))))</f>
        <v>ok</v>
      </c>
      <c r="AD65" s="55" t="str">
        <f t="shared" ref="AD65:AD69" si="44">IF(COUNTA($C65:$P65)=0,"",IF(C65="T",IF(ISBLANK($O65),"ok","No entry should be made"),IF(N65="D",IF(ISBLANK(O65),"ok","Entries should not be made in both columns"),IF(ISBLANK(N65),IF(ISBLANK(O65),"Empty cell","ok"),IF(ISBLANK(O65),"ok","Entries should not be made in both columns")))))</f>
        <v>ok</v>
      </c>
      <c r="AE65" s="55" t="str">
        <f t="shared" ref="AE65:AE69" si="45">IF(COUNTA($C65:$P65)=0,"",IF(C65="T",IF(ISBLANK($P65),"ok","No entry should be made"),IF(ISBLANK($P65),"Empty cell","ok")))</f>
        <v>ok</v>
      </c>
      <c r="AF65" s="5"/>
      <c r="AG65" s="11"/>
      <c r="AH65" s="11"/>
      <c r="AI65" s="11"/>
      <c r="AJ65" s="13" t="s">
        <v>5</v>
      </c>
      <c r="AK65" s="26"/>
      <c r="AL65" s="26"/>
      <c r="AM65" s="26"/>
    </row>
    <row r="66" spans="1:39" s="6" customFormat="1" ht="54" thickTop="1" thickBot="1" x14ac:dyDescent="0.3">
      <c r="A66" s="12">
        <v>55</v>
      </c>
      <c r="B66" s="37" t="str">
        <f t="shared" si="31"/>
        <v>ok</v>
      </c>
      <c r="C66" s="75" t="s">
        <v>113</v>
      </c>
      <c r="D66" s="76" t="s">
        <v>298</v>
      </c>
      <c r="E66" s="76" t="s">
        <v>299</v>
      </c>
      <c r="F66" s="88" t="s">
        <v>300</v>
      </c>
      <c r="G66" s="82"/>
      <c r="H66" s="72" t="s">
        <v>117</v>
      </c>
      <c r="I66" s="76" t="s">
        <v>306</v>
      </c>
      <c r="J66" s="76" t="s">
        <v>119</v>
      </c>
      <c r="K66" s="81" t="s">
        <v>207</v>
      </c>
      <c r="L66" s="83" t="s">
        <v>308</v>
      </c>
      <c r="M66" s="82" t="s">
        <v>126</v>
      </c>
      <c r="N66" s="82"/>
      <c r="O66" s="77" t="s">
        <v>123</v>
      </c>
      <c r="P66" s="84" t="s">
        <v>207</v>
      </c>
      <c r="Q66" s="48"/>
      <c r="R66" s="55" t="str">
        <f t="shared" si="32"/>
        <v>ok</v>
      </c>
      <c r="S66" s="55" t="str">
        <f t="shared" si="33"/>
        <v>ok</v>
      </c>
      <c r="T66" s="55" t="str">
        <f t="shared" si="34"/>
        <v>ok</v>
      </c>
      <c r="U66" s="55" t="str">
        <f t="shared" si="35"/>
        <v>ok</v>
      </c>
      <c r="V66" s="55" t="str">
        <f t="shared" si="36"/>
        <v>ok</v>
      </c>
      <c r="W66" s="55" t="str">
        <f t="shared" si="37"/>
        <v>ok</v>
      </c>
      <c r="X66" s="55" t="str">
        <f t="shared" si="38"/>
        <v>ok</v>
      </c>
      <c r="Y66" s="55" t="str">
        <f t="shared" si="39"/>
        <v>ok</v>
      </c>
      <c r="Z66" s="55" t="str">
        <f t="shared" si="40"/>
        <v>ok</v>
      </c>
      <c r="AA66" s="55" t="str">
        <f t="shared" si="41"/>
        <v>ok</v>
      </c>
      <c r="AB66" s="55" t="str">
        <f t="shared" si="42"/>
        <v>ok</v>
      </c>
      <c r="AC66" s="55" t="str">
        <f t="shared" si="43"/>
        <v>ok</v>
      </c>
      <c r="AD66" s="55" t="str">
        <f t="shared" si="44"/>
        <v>ok</v>
      </c>
      <c r="AE66" s="55" t="str">
        <f t="shared" si="45"/>
        <v>ok</v>
      </c>
      <c r="AF66" s="5"/>
      <c r="AG66" s="26"/>
      <c r="AH66" s="11"/>
      <c r="AI66" s="11"/>
      <c r="AJ66" s="13" t="s">
        <v>5</v>
      </c>
      <c r="AK66" s="26"/>
      <c r="AL66" s="26"/>
      <c r="AM66" s="26"/>
    </row>
    <row r="67" spans="1:39" s="6" customFormat="1" ht="54" thickTop="1" thickBot="1" x14ac:dyDescent="0.3">
      <c r="A67" s="12">
        <v>56</v>
      </c>
      <c r="B67" s="37" t="str">
        <f t="shared" si="31"/>
        <v>ok</v>
      </c>
      <c r="C67" s="75" t="s">
        <v>113</v>
      </c>
      <c r="D67" s="76" t="s">
        <v>298</v>
      </c>
      <c r="E67" s="76" t="s">
        <v>299</v>
      </c>
      <c r="F67" s="88" t="s">
        <v>300</v>
      </c>
      <c r="G67" s="77"/>
      <c r="H67" s="72" t="s">
        <v>117</v>
      </c>
      <c r="I67" s="76" t="s">
        <v>306</v>
      </c>
      <c r="J67" s="76" t="s">
        <v>119</v>
      </c>
      <c r="K67" s="76" t="s">
        <v>309</v>
      </c>
      <c r="L67" s="78" t="s">
        <v>207</v>
      </c>
      <c r="M67" s="77" t="s">
        <v>122</v>
      </c>
      <c r="N67" s="77"/>
      <c r="O67" s="77" t="s">
        <v>123</v>
      </c>
      <c r="P67" s="84" t="s">
        <v>207</v>
      </c>
      <c r="Q67" s="48"/>
      <c r="R67" s="55" t="str">
        <f t="shared" si="32"/>
        <v>ok</v>
      </c>
      <c r="S67" s="55" t="str">
        <f t="shared" si="33"/>
        <v>ok</v>
      </c>
      <c r="T67" s="55" t="str">
        <f t="shared" si="34"/>
        <v>ok</v>
      </c>
      <c r="U67" s="55" t="str">
        <f t="shared" si="35"/>
        <v>ok</v>
      </c>
      <c r="V67" s="55" t="str">
        <f t="shared" si="36"/>
        <v>ok</v>
      </c>
      <c r="W67" s="55" t="str">
        <f t="shared" si="37"/>
        <v>ok</v>
      </c>
      <c r="X67" s="55" t="str">
        <f t="shared" si="38"/>
        <v>ok</v>
      </c>
      <c r="Y67" s="55" t="str">
        <f t="shared" si="39"/>
        <v>ok</v>
      </c>
      <c r="Z67" s="55" t="str">
        <f t="shared" si="40"/>
        <v>ok</v>
      </c>
      <c r="AA67" s="55" t="str">
        <f t="shared" si="41"/>
        <v>ok</v>
      </c>
      <c r="AB67" s="55" t="str">
        <f t="shared" si="42"/>
        <v>ok</v>
      </c>
      <c r="AC67" s="55" t="str">
        <f t="shared" si="43"/>
        <v>ok</v>
      </c>
      <c r="AD67" s="55" t="str">
        <f t="shared" si="44"/>
        <v>ok</v>
      </c>
      <c r="AE67" s="55" t="str">
        <f t="shared" si="45"/>
        <v>ok</v>
      </c>
      <c r="AF67" s="5"/>
      <c r="AG67" s="11"/>
      <c r="AH67" s="11"/>
      <c r="AI67" s="11"/>
      <c r="AJ67" s="13" t="s">
        <v>5</v>
      </c>
      <c r="AK67" s="26"/>
      <c r="AL67" s="26"/>
      <c r="AM67" s="26"/>
    </row>
    <row r="68" spans="1:39" s="6" customFormat="1" ht="54" thickTop="1" thickBot="1" x14ac:dyDescent="0.3">
      <c r="A68" s="12">
        <v>57</v>
      </c>
      <c r="B68" s="37" t="str">
        <f t="shared" si="31"/>
        <v>ok</v>
      </c>
      <c r="C68" s="75" t="s">
        <v>113</v>
      </c>
      <c r="D68" s="76" t="s">
        <v>298</v>
      </c>
      <c r="E68" s="76" t="s">
        <v>299</v>
      </c>
      <c r="F68" s="88" t="s">
        <v>300</v>
      </c>
      <c r="G68" s="82"/>
      <c r="H68" s="72" t="s">
        <v>117</v>
      </c>
      <c r="I68" s="76" t="s">
        <v>306</v>
      </c>
      <c r="J68" s="76" t="s">
        <v>119</v>
      </c>
      <c r="K68" s="81" t="s">
        <v>310</v>
      </c>
      <c r="L68" s="78" t="s">
        <v>207</v>
      </c>
      <c r="M68" s="82" t="s">
        <v>122</v>
      </c>
      <c r="N68" s="82"/>
      <c r="O68" s="77" t="s">
        <v>123</v>
      </c>
      <c r="P68" s="84" t="s">
        <v>207</v>
      </c>
      <c r="Q68" s="48"/>
      <c r="R68" s="55" t="str">
        <f t="shared" si="32"/>
        <v>ok</v>
      </c>
      <c r="S68" s="55" t="str">
        <f t="shared" si="33"/>
        <v>ok</v>
      </c>
      <c r="T68" s="55" t="str">
        <f t="shared" si="34"/>
        <v>ok</v>
      </c>
      <c r="U68" s="55" t="str">
        <f t="shared" si="35"/>
        <v>ok</v>
      </c>
      <c r="V68" s="55" t="str">
        <f t="shared" si="36"/>
        <v>ok</v>
      </c>
      <c r="W68" s="55" t="str">
        <f t="shared" si="37"/>
        <v>ok</v>
      </c>
      <c r="X68" s="55" t="str">
        <f t="shared" si="38"/>
        <v>ok</v>
      </c>
      <c r="Y68" s="55" t="str">
        <f t="shared" si="39"/>
        <v>ok</v>
      </c>
      <c r="Z68" s="55" t="str">
        <f t="shared" si="40"/>
        <v>ok</v>
      </c>
      <c r="AA68" s="55" t="str">
        <f t="shared" si="41"/>
        <v>ok</v>
      </c>
      <c r="AB68" s="55" t="str">
        <f t="shared" si="42"/>
        <v>ok</v>
      </c>
      <c r="AC68" s="55" t="str">
        <f t="shared" si="43"/>
        <v>ok</v>
      </c>
      <c r="AD68" s="55" t="str">
        <f t="shared" si="44"/>
        <v>ok</v>
      </c>
      <c r="AE68" s="55" t="str">
        <f t="shared" si="45"/>
        <v>ok</v>
      </c>
      <c r="AF68" s="5"/>
      <c r="AG68" s="26"/>
      <c r="AH68" s="11"/>
      <c r="AI68" s="11"/>
      <c r="AJ68" s="13" t="s">
        <v>5</v>
      </c>
      <c r="AK68" s="26"/>
      <c r="AL68" s="26"/>
      <c r="AM68" s="26"/>
    </row>
    <row r="69" spans="1:39" s="6" customFormat="1" ht="27" thickTop="1" x14ac:dyDescent="0.25">
      <c r="A69" s="12">
        <v>58</v>
      </c>
      <c r="B69" s="37" t="str">
        <f t="shared" si="31"/>
        <v/>
      </c>
      <c r="C69" s="75"/>
      <c r="D69" s="76"/>
      <c r="E69" s="76"/>
      <c r="F69" s="76"/>
      <c r="G69" s="77"/>
      <c r="H69" s="77"/>
      <c r="I69" s="76"/>
      <c r="J69" s="76"/>
      <c r="K69" s="76"/>
      <c r="L69" s="78"/>
      <c r="M69" s="77"/>
      <c r="N69" s="77"/>
      <c r="O69" s="77"/>
      <c r="P69" s="79"/>
      <c r="Q69" s="48"/>
      <c r="R69" s="55" t="str">
        <f t="shared" si="32"/>
        <v/>
      </c>
      <c r="S69" s="55" t="str">
        <f t="shared" si="33"/>
        <v/>
      </c>
      <c r="T69" s="55" t="str">
        <f t="shared" si="34"/>
        <v/>
      </c>
      <c r="U69" s="55" t="str">
        <f t="shared" si="35"/>
        <v/>
      </c>
      <c r="V69" s="55" t="str">
        <f t="shared" si="36"/>
        <v/>
      </c>
      <c r="W69" s="55" t="str">
        <f t="shared" si="37"/>
        <v/>
      </c>
      <c r="X69" s="55" t="str">
        <f t="shared" si="38"/>
        <v/>
      </c>
      <c r="Y69" s="55" t="str">
        <f t="shared" si="39"/>
        <v/>
      </c>
      <c r="Z69" s="55" t="str">
        <f t="shared" si="40"/>
        <v/>
      </c>
      <c r="AA69" s="55" t="str">
        <f t="shared" si="41"/>
        <v/>
      </c>
      <c r="AB69" s="55" t="str">
        <f t="shared" si="42"/>
        <v/>
      </c>
      <c r="AC69" s="55" t="str">
        <f t="shared" si="43"/>
        <v/>
      </c>
      <c r="AD69" s="55" t="str">
        <f t="shared" si="44"/>
        <v/>
      </c>
      <c r="AE69" s="55" t="str">
        <f t="shared" si="45"/>
        <v/>
      </c>
      <c r="AF69" s="5"/>
      <c r="AG69" s="11"/>
      <c r="AH69" s="11"/>
      <c r="AI69" s="11"/>
      <c r="AJ69" s="13" t="s">
        <v>5</v>
      </c>
      <c r="AK69" s="26"/>
      <c r="AL69" s="26"/>
      <c r="AM69" s="26"/>
    </row>
    <row r="70" spans="1:39" s="6" customFormat="1" ht="26.4" x14ac:dyDescent="0.25">
      <c r="A70" s="12">
        <v>59</v>
      </c>
      <c r="B70" s="37" t="str">
        <f t="shared" ref="B70:B80" si="46">IF(COUNTIF(R70:AE70,"")=No_of_Columns,"",IF(COUNTIF(R70:AE70,"ok")=No_of_Columns,"ok","Incomplete"))</f>
        <v/>
      </c>
      <c r="C70" s="75"/>
      <c r="D70" s="76"/>
      <c r="E70" s="76"/>
      <c r="F70" s="76"/>
      <c r="G70" s="77"/>
      <c r="H70" s="77"/>
      <c r="I70" s="76"/>
      <c r="J70" s="76"/>
      <c r="K70" s="76"/>
      <c r="L70" s="78"/>
      <c r="M70" s="77"/>
      <c r="N70" s="77"/>
      <c r="O70" s="77"/>
      <c r="P70" s="79"/>
      <c r="Q70" s="48"/>
      <c r="R70" s="55" t="str">
        <f t="shared" ref="R70:R80" si="47">IF(COUNTA($C70:$P70)=0,"",IF(ISBLANK($C70),"Empty cell",IF(OR($C70="I",$C70="R",$C70="T"),"ok","Entry should be one of 'I', 'R', or 'T'")))</f>
        <v/>
      </c>
      <c r="S70" s="55" t="str">
        <f t="shared" ref="S70:S80" si="48">IF(COUNTA($C70:$P70)=0,"",IF(ISBLANK(D70),"Empty cell","ok"))</f>
        <v/>
      </c>
      <c r="T70" s="55" t="str">
        <f t="shared" ref="T70:T80" si="49">IF(COUNTA($C70:$P70)=0,"",IF(ISBLANK(E70),"Empty cell","ok"))</f>
        <v/>
      </c>
      <c r="U70" s="55" t="str">
        <f t="shared" ref="U70:U80" si="50">IF(COUNTA($C70:$P70)=0,"",IF(ISBLANK(F70),"Empty cell",IF(IF(ISERROR(FIND("@",F70)),1,0)+IF(ISERROR(FIND(".",F70)),1,0)&gt;0,"Entry is not an email address","ok")))</f>
        <v/>
      </c>
      <c r="V70" s="55" t="str">
        <f t="shared" ref="V70:V80" si="51">IF(COUNTA($C70:$P70)=0,"",IF(G70="D",IF(ISBLANK(H70),"ok","Entries should not be made in both columns"),IF(ISBLANK(G70),IF(ISBLANK(H70),"Empty cell","ok"),"Entry should be 'D'")))</f>
        <v/>
      </c>
      <c r="W70" s="55" t="str">
        <f t="shared" ref="W70:W80" si="52">IF(COUNTA($C70:$P70)=0,"",IF(G70="D",IF(ISBLANK(H70),"ok","Entries should not be made in both columns"),IF(ISBLANK(G70),IF(ISBLANK(H70),"Empty cell","ok"),IF(ISBLANK(H70),"ok","Entries should not be made in both columns"))))</f>
        <v/>
      </c>
      <c r="X70" s="55" t="str">
        <f t="shared" ref="X70:X80" si="53">IF(COUNTA($C70:$P70)=0,"",IF(ISBLANK($I70),"Empty cell","ok"))</f>
        <v/>
      </c>
      <c r="Y70" s="55" t="str">
        <f t="shared" ref="Y70:Y80" si="54">IF(COUNTA($C70:$P70)=0,"",IF(ISBLANK($J70),"Empty cell","ok"))</f>
        <v/>
      </c>
      <c r="Z70" s="55" t="str">
        <f t="shared" ref="Z70:Z80" si="55">IF(COUNTA($C70:$P70)=0,"",IF(ISBLANK($K70),"Empty cell","ok"))</f>
        <v/>
      </c>
      <c r="AA70" s="55" t="str">
        <f t="shared" ref="AA70:AA80" si="56">IF(COUNTA($C70:$P70)=0,"",IF(ISBLANK($L70),"Empty cell","ok"))</f>
        <v/>
      </c>
      <c r="AB70" s="55" t="str">
        <f t="shared" ref="AB70:AB80" si="57">IF(COUNTA($C70:$P70)=0,"",IF(C70="T",IF(ISBLANK($M70),"ok","No entry should be made"),IF(ISBLANK($M70),"Empty cell",IF(OR($M70="V",$M70="NV"),"ok","Entry should be one of 'V' or 'NV'"))))</f>
        <v/>
      </c>
      <c r="AC70" s="55" t="str">
        <f t="shared" ref="AC70:AC80" si="58">IF(COUNTA($C70:$P70)=0,"",IF(C70="T",IF(ISBLANK($N70),"ok","No entry should be made"),IF(N70="D",IF(ISBLANK(O70),"ok","Entries should not be made in both columns"),IF(ISBLANK(N70),IF(ISBLANK(O70),"Empty cell","ok"),"Entry should be 'D'"))))</f>
        <v/>
      </c>
      <c r="AD70" s="55" t="str">
        <f t="shared" ref="AD70:AD80" si="59">IF(COUNTA($C70:$P70)=0,"",IF(C70="T",IF(ISBLANK($O70),"ok","No entry should be made"),IF(N70="D",IF(ISBLANK(O70),"ok","Entries should not be made in both columns"),IF(ISBLANK(N70),IF(ISBLANK(O70),"Empty cell","ok"),IF(ISBLANK(O70),"ok","Entries should not be made in both columns")))))</f>
        <v/>
      </c>
      <c r="AE70" s="55" t="str">
        <f t="shared" ref="AE70:AE80" si="60">IF(COUNTA($C70:$P70)=0,"",IF(C70="T",IF(ISBLANK($P70),"ok","No entry should be made"),IF(ISBLANK($P70),"Empty cell","ok")))</f>
        <v/>
      </c>
      <c r="AF70" s="5"/>
      <c r="AG70" s="11"/>
      <c r="AH70" s="11"/>
      <c r="AI70" s="11"/>
      <c r="AJ70" s="13" t="s">
        <v>5</v>
      </c>
      <c r="AK70" s="26"/>
      <c r="AL70" s="26"/>
      <c r="AM70" s="26"/>
    </row>
    <row r="71" spans="1:39" s="6" customFormat="1" ht="27" thickBot="1" x14ac:dyDescent="0.3">
      <c r="A71" s="12">
        <v>60</v>
      </c>
      <c r="B71" s="37" t="str">
        <f t="shared" si="46"/>
        <v/>
      </c>
      <c r="C71" s="80"/>
      <c r="D71" s="81"/>
      <c r="E71" s="81"/>
      <c r="F71" s="81"/>
      <c r="G71" s="82"/>
      <c r="H71" s="82"/>
      <c r="I71" s="81"/>
      <c r="J71" s="81"/>
      <c r="K71" s="81"/>
      <c r="L71" s="83"/>
      <c r="M71" s="82"/>
      <c r="N71" s="82"/>
      <c r="O71" s="82"/>
      <c r="P71" s="84"/>
      <c r="Q71" s="48"/>
      <c r="R71" s="55" t="str">
        <f t="shared" si="47"/>
        <v/>
      </c>
      <c r="S71" s="55" t="str">
        <f t="shared" si="48"/>
        <v/>
      </c>
      <c r="T71" s="55" t="str">
        <f t="shared" si="49"/>
        <v/>
      </c>
      <c r="U71" s="55" t="str">
        <f t="shared" si="50"/>
        <v/>
      </c>
      <c r="V71" s="55" t="str">
        <f t="shared" si="51"/>
        <v/>
      </c>
      <c r="W71" s="55" t="str">
        <f t="shared" si="52"/>
        <v/>
      </c>
      <c r="X71" s="55" t="str">
        <f t="shared" si="53"/>
        <v/>
      </c>
      <c r="Y71" s="55" t="str">
        <f t="shared" si="54"/>
        <v/>
      </c>
      <c r="Z71" s="55" t="str">
        <f t="shared" si="55"/>
        <v/>
      </c>
      <c r="AA71" s="55" t="str">
        <f t="shared" si="56"/>
        <v/>
      </c>
      <c r="AB71" s="55" t="str">
        <f t="shared" si="57"/>
        <v/>
      </c>
      <c r="AC71" s="55" t="str">
        <f t="shared" si="58"/>
        <v/>
      </c>
      <c r="AD71" s="55" t="str">
        <f t="shared" si="59"/>
        <v/>
      </c>
      <c r="AE71" s="55" t="str">
        <f t="shared" si="60"/>
        <v/>
      </c>
      <c r="AF71" s="5"/>
      <c r="AG71" s="26"/>
      <c r="AH71" s="11"/>
      <c r="AI71" s="11"/>
      <c r="AJ71" s="13" t="s">
        <v>5</v>
      </c>
      <c r="AK71" s="26"/>
      <c r="AL71" s="26"/>
      <c r="AM71" s="26"/>
    </row>
    <row r="72" spans="1:39" s="6" customFormat="1" ht="27" thickTop="1" x14ac:dyDescent="0.25">
      <c r="A72" s="12">
        <v>61</v>
      </c>
      <c r="B72" s="37" t="str">
        <f t="shared" si="46"/>
        <v/>
      </c>
      <c r="C72" s="75"/>
      <c r="D72" s="76"/>
      <c r="E72" s="76"/>
      <c r="F72" s="76"/>
      <c r="G72" s="77"/>
      <c r="H72" s="77"/>
      <c r="I72" s="76"/>
      <c r="J72" s="76"/>
      <c r="K72" s="76"/>
      <c r="L72" s="78"/>
      <c r="M72" s="77"/>
      <c r="N72" s="77"/>
      <c r="O72" s="77"/>
      <c r="P72" s="79"/>
      <c r="Q72" s="48"/>
      <c r="R72" s="55" t="str">
        <f t="shared" si="47"/>
        <v/>
      </c>
      <c r="S72" s="55" t="str">
        <f t="shared" si="48"/>
        <v/>
      </c>
      <c r="T72" s="55" t="str">
        <f t="shared" si="49"/>
        <v/>
      </c>
      <c r="U72" s="55" t="str">
        <f t="shared" si="50"/>
        <v/>
      </c>
      <c r="V72" s="55" t="str">
        <f t="shared" si="51"/>
        <v/>
      </c>
      <c r="W72" s="55" t="str">
        <f t="shared" si="52"/>
        <v/>
      </c>
      <c r="X72" s="55" t="str">
        <f t="shared" si="53"/>
        <v/>
      </c>
      <c r="Y72" s="55" t="str">
        <f t="shared" si="54"/>
        <v/>
      </c>
      <c r="Z72" s="55" t="str">
        <f t="shared" si="55"/>
        <v/>
      </c>
      <c r="AA72" s="55" t="str">
        <f t="shared" si="56"/>
        <v/>
      </c>
      <c r="AB72" s="55" t="str">
        <f t="shared" si="57"/>
        <v/>
      </c>
      <c r="AC72" s="55" t="str">
        <f t="shared" si="58"/>
        <v/>
      </c>
      <c r="AD72" s="55" t="str">
        <f t="shared" si="59"/>
        <v/>
      </c>
      <c r="AE72" s="55" t="str">
        <f t="shared" si="60"/>
        <v/>
      </c>
      <c r="AF72" s="5"/>
      <c r="AG72" s="11"/>
      <c r="AH72" s="11"/>
      <c r="AI72" s="11"/>
      <c r="AJ72" s="13" t="s">
        <v>5</v>
      </c>
      <c r="AK72" s="26"/>
      <c r="AL72" s="26"/>
      <c r="AM72" s="26"/>
    </row>
    <row r="73" spans="1:39" s="6" customFormat="1" ht="27" thickBot="1" x14ac:dyDescent="0.3">
      <c r="A73" s="12">
        <v>62</v>
      </c>
      <c r="B73" s="37" t="str">
        <f t="shared" si="46"/>
        <v/>
      </c>
      <c r="C73" s="80"/>
      <c r="D73" s="81"/>
      <c r="E73" s="81"/>
      <c r="F73" s="81"/>
      <c r="G73" s="82"/>
      <c r="H73" s="82"/>
      <c r="I73" s="81"/>
      <c r="J73" s="81"/>
      <c r="K73" s="81"/>
      <c r="L73" s="83"/>
      <c r="M73" s="82"/>
      <c r="N73" s="82"/>
      <c r="O73" s="82"/>
      <c r="P73" s="84"/>
      <c r="Q73" s="48"/>
      <c r="R73" s="55" t="str">
        <f t="shared" si="47"/>
        <v/>
      </c>
      <c r="S73" s="55" t="str">
        <f t="shared" si="48"/>
        <v/>
      </c>
      <c r="T73" s="55" t="str">
        <f t="shared" si="49"/>
        <v/>
      </c>
      <c r="U73" s="55" t="str">
        <f t="shared" si="50"/>
        <v/>
      </c>
      <c r="V73" s="55" t="str">
        <f t="shared" si="51"/>
        <v/>
      </c>
      <c r="W73" s="55" t="str">
        <f t="shared" si="52"/>
        <v/>
      </c>
      <c r="X73" s="55" t="str">
        <f t="shared" si="53"/>
        <v/>
      </c>
      <c r="Y73" s="55" t="str">
        <f t="shared" si="54"/>
        <v/>
      </c>
      <c r="Z73" s="55" t="str">
        <f t="shared" si="55"/>
        <v/>
      </c>
      <c r="AA73" s="55" t="str">
        <f t="shared" si="56"/>
        <v/>
      </c>
      <c r="AB73" s="55" t="str">
        <f t="shared" si="57"/>
        <v/>
      </c>
      <c r="AC73" s="55" t="str">
        <f t="shared" si="58"/>
        <v/>
      </c>
      <c r="AD73" s="55" t="str">
        <f t="shared" si="59"/>
        <v/>
      </c>
      <c r="AE73" s="55" t="str">
        <f t="shared" si="60"/>
        <v/>
      </c>
      <c r="AF73" s="5"/>
      <c r="AG73" s="26"/>
      <c r="AH73" s="11"/>
      <c r="AI73" s="11"/>
      <c r="AJ73" s="13" t="s">
        <v>5</v>
      </c>
      <c r="AK73" s="26"/>
      <c r="AL73" s="26"/>
      <c r="AM73" s="26"/>
    </row>
    <row r="74" spans="1:39" s="6" customFormat="1" ht="27" thickTop="1" x14ac:dyDescent="0.25">
      <c r="A74" s="12">
        <v>63</v>
      </c>
      <c r="B74" s="37" t="str">
        <f t="shared" si="46"/>
        <v/>
      </c>
      <c r="C74" s="75"/>
      <c r="D74" s="76"/>
      <c r="E74" s="76"/>
      <c r="F74" s="76"/>
      <c r="G74" s="77"/>
      <c r="H74" s="77"/>
      <c r="I74" s="76"/>
      <c r="J74" s="76"/>
      <c r="K74" s="76"/>
      <c r="L74" s="78"/>
      <c r="M74" s="77"/>
      <c r="N74" s="77"/>
      <c r="O74" s="77"/>
      <c r="P74" s="79"/>
      <c r="Q74" s="48"/>
      <c r="R74" s="55" t="str">
        <f t="shared" si="47"/>
        <v/>
      </c>
      <c r="S74" s="55" t="str">
        <f t="shared" si="48"/>
        <v/>
      </c>
      <c r="T74" s="55" t="str">
        <f t="shared" si="49"/>
        <v/>
      </c>
      <c r="U74" s="55" t="str">
        <f t="shared" si="50"/>
        <v/>
      </c>
      <c r="V74" s="55" t="str">
        <f t="shared" si="51"/>
        <v/>
      </c>
      <c r="W74" s="55" t="str">
        <f t="shared" si="52"/>
        <v/>
      </c>
      <c r="X74" s="55" t="str">
        <f t="shared" si="53"/>
        <v/>
      </c>
      <c r="Y74" s="55" t="str">
        <f t="shared" si="54"/>
        <v/>
      </c>
      <c r="Z74" s="55" t="str">
        <f t="shared" si="55"/>
        <v/>
      </c>
      <c r="AA74" s="55" t="str">
        <f t="shared" si="56"/>
        <v/>
      </c>
      <c r="AB74" s="55" t="str">
        <f t="shared" si="57"/>
        <v/>
      </c>
      <c r="AC74" s="55" t="str">
        <f t="shared" si="58"/>
        <v/>
      </c>
      <c r="AD74" s="55" t="str">
        <f t="shared" si="59"/>
        <v/>
      </c>
      <c r="AE74" s="55" t="str">
        <f t="shared" si="60"/>
        <v/>
      </c>
      <c r="AF74" s="5"/>
      <c r="AG74" s="11"/>
      <c r="AH74" s="11"/>
      <c r="AI74" s="11"/>
      <c r="AJ74" s="13" t="s">
        <v>5</v>
      </c>
      <c r="AK74" s="26"/>
      <c r="AL74" s="26"/>
      <c r="AM74" s="26"/>
    </row>
    <row r="75" spans="1:39" s="6" customFormat="1" ht="26.4" x14ac:dyDescent="0.25">
      <c r="A75" s="12">
        <v>64</v>
      </c>
      <c r="B75" s="37" t="str">
        <f t="shared" si="46"/>
        <v/>
      </c>
      <c r="C75" s="75"/>
      <c r="D75" s="76"/>
      <c r="E75" s="76"/>
      <c r="F75" s="76"/>
      <c r="G75" s="77"/>
      <c r="H75" s="77"/>
      <c r="I75" s="76"/>
      <c r="J75" s="76"/>
      <c r="K75" s="76"/>
      <c r="L75" s="78"/>
      <c r="M75" s="77"/>
      <c r="N75" s="77"/>
      <c r="O75" s="77"/>
      <c r="P75" s="79"/>
      <c r="Q75" s="48"/>
      <c r="R75" s="55" t="str">
        <f t="shared" si="47"/>
        <v/>
      </c>
      <c r="S75" s="55" t="str">
        <f t="shared" si="48"/>
        <v/>
      </c>
      <c r="T75" s="55" t="str">
        <f t="shared" si="49"/>
        <v/>
      </c>
      <c r="U75" s="55" t="str">
        <f t="shared" si="50"/>
        <v/>
      </c>
      <c r="V75" s="55" t="str">
        <f t="shared" si="51"/>
        <v/>
      </c>
      <c r="W75" s="55" t="str">
        <f t="shared" si="52"/>
        <v/>
      </c>
      <c r="X75" s="55" t="str">
        <f t="shared" si="53"/>
        <v/>
      </c>
      <c r="Y75" s="55" t="str">
        <f t="shared" si="54"/>
        <v/>
      </c>
      <c r="Z75" s="55" t="str">
        <f t="shared" si="55"/>
        <v/>
      </c>
      <c r="AA75" s="55" t="str">
        <f t="shared" si="56"/>
        <v/>
      </c>
      <c r="AB75" s="55" t="str">
        <f t="shared" si="57"/>
        <v/>
      </c>
      <c r="AC75" s="55" t="str">
        <f t="shared" si="58"/>
        <v/>
      </c>
      <c r="AD75" s="55" t="str">
        <f t="shared" si="59"/>
        <v/>
      </c>
      <c r="AE75" s="55" t="str">
        <f t="shared" si="60"/>
        <v/>
      </c>
      <c r="AF75" s="5"/>
      <c r="AG75" s="11"/>
      <c r="AH75" s="11"/>
      <c r="AI75" s="11"/>
      <c r="AJ75" s="13" t="s">
        <v>5</v>
      </c>
      <c r="AK75" s="26"/>
      <c r="AL75" s="26"/>
      <c r="AM75" s="26"/>
    </row>
    <row r="76" spans="1:39" s="6" customFormat="1" ht="27" thickBot="1" x14ac:dyDescent="0.3">
      <c r="A76" s="12">
        <v>65</v>
      </c>
      <c r="B76" s="37" t="str">
        <f t="shared" si="46"/>
        <v/>
      </c>
      <c r="C76" s="80"/>
      <c r="D76" s="81"/>
      <c r="E76" s="81"/>
      <c r="F76" s="81"/>
      <c r="G76" s="82"/>
      <c r="H76" s="82"/>
      <c r="I76" s="81"/>
      <c r="J76" s="81"/>
      <c r="K76" s="81"/>
      <c r="L76" s="83"/>
      <c r="M76" s="82"/>
      <c r="N76" s="82"/>
      <c r="O76" s="82"/>
      <c r="P76" s="84"/>
      <c r="Q76" s="48"/>
      <c r="R76" s="55" t="str">
        <f t="shared" si="47"/>
        <v/>
      </c>
      <c r="S76" s="55" t="str">
        <f t="shared" si="48"/>
        <v/>
      </c>
      <c r="T76" s="55" t="str">
        <f t="shared" si="49"/>
        <v/>
      </c>
      <c r="U76" s="55" t="str">
        <f t="shared" si="50"/>
        <v/>
      </c>
      <c r="V76" s="55" t="str">
        <f t="shared" si="51"/>
        <v/>
      </c>
      <c r="W76" s="55" t="str">
        <f t="shared" si="52"/>
        <v/>
      </c>
      <c r="X76" s="55" t="str">
        <f t="shared" si="53"/>
        <v/>
      </c>
      <c r="Y76" s="55" t="str">
        <f t="shared" si="54"/>
        <v/>
      </c>
      <c r="Z76" s="55" t="str">
        <f t="shared" si="55"/>
        <v/>
      </c>
      <c r="AA76" s="55" t="str">
        <f t="shared" si="56"/>
        <v/>
      </c>
      <c r="AB76" s="55" t="str">
        <f t="shared" si="57"/>
        <v/>
      </c>
      <c r="AC76" s="55" t="str">
        <f t="shared" si="58"/>
        <v/>
      </c>
      <c r="AD76" s="55" t="str">
        <f t="shared" si="59"/>
        <v/>
      </c>
      <c r="AE76" s="55" t="str">
        <f t="shared" si="60"/>
        <v/>
      </c>
      <c r="AF76" s="5"/>
      <c r="AG76" s="26"/>
      <c r="AH76" s="11"/>
      <c r="AI76" s="11"/>
      <c r="AJ76" s="13" t="s">
        <v>5</v>
      </c>
      <c r="AK76" s="26"/>
      <c r="AL76" s="26"/>
      <c r="AM76" s="26"/>
    </row>
    <row r="77" spans="1:39" s="6" customFormat="1" ht="27" thickTop="1" x14ac:dyDescent="0.25">
      <c r="A77" s="12">
        <v>66</v>
      </c>
      <c r="B77" s="37" t="str">
        <f t="shared" si="46"/>
        <v/>
      </c>
      <c r="C77" s="75"/>
      <c r="D77" s="76"/>
      <c r="E77" s="76"/>
      <c r="F77" s="76"/>
      <c r="G77" s="77"/>
      <c r="H77" s="77"/>
      <c r="I77" s="76"/>
      <c r="J77" s="76"/>
      <c r="K77" s="76"/>
      <c r="L77" s="78"/>
      <c r="M77" s="77"/>
      <c r="N77" s="77"/>
      <c r="O77" s="77"/>
      <c r="P77" s="79"/>
      <c r="Q77" s="48"/>
      <c r="R77" s="55" t="str">
        <f t="shared" si="47"/>
        <v/>
      </c>
      <c r="S77" s="55" t="str">
        <f t="shared" si="48"/>
        <v/>
      </c>
      <c r="T77" s="55" t="str">
        <f t="shared" si="49"/>
        <v/>
      </c>
      <c r="U77" s="55" t="str">
        <f t="shared" si="50"/>
        <v/>
      </c>
      <c r="V77" s="55" t="str">
        <f t="shared" si="51"/>
        <v/>
      </c>
      <c r="W77" s="55" t="str">
        <f t="shared" si="52"/>
        <v/>
      </c>
      <c r="X77" s="55" t="str">
        <f t="shared" si="53"/>
        <v/>
      </c>
      <c r="Y77" s="55" t="str">
        <f t="shared" si="54"/>
        <v/>
      </c>
      <c r="Z77" s="55" t="str">
        <f t="shared" si="55"/>
        <v/>
      </c>
      <c r="AA77" s="55" t="str">
        <f t="shared" si="56"/>
        <v/>
      </c>
      <c r="AB77" s="55" t="str">
        <f t="shared" si="57"/>
        <v/>
      </c>
      <c r="AC77" s="55" t="str">
        <f t="shared" si="58"/>
        <v/>
      </c>
      <c r="AD77" s="55" t="str">
        <f t="shared" si="59"/>
        <v/>
      </c>
      <c r="AE77" s="55" t="str">
        <f t="shared" si="60"/>
        <v/>
      </c>
      <c r="AF77" s="5"/>
      <c r="AG77" s="11"/>
      <c r="AH77" s="11"/>
      <c r="AI77" s="11"/>
      <c r="AJ77" s="13" t="s">
        <v>5</v>
      </c>
      <c r="AK77" s="26"/>
      <c r="AL77" s="26"/>
      <c r="AM77" s="26"/>
    </row>
    <row r="78" spans="1:39" s="6" customFormat="1" ht="27" thickBot="1" x14ac:dyDescent="0.3">
      <c r="A78" s="12">
        <v>67</v>
      </c>
      <c r="B78" s="37" t="str">
        <f t="shared" si="46"/>
        <v/>
      </c>
      <c r="C78" s="80"/>
      <c r="D78" s="81"/>
      <c r="E78" s="81"/>
      <c r="F78" s="81"/>
      <c r="G78" s="82"/>
      <c r="H78" s="82"/>
      <c r="I78" s="81"/>
      <c r="J78" s="81"/>
      <c r="K78" s="81"/>
      <c r="L78" s="83"/>
      <c r="M78" s="82"/>
      <c r="N78" s="82"/>
      <c r="O78" s="82"/>
      <c r="P78" s="84"/>
      <c r="Q78" s="48"/>
      <c r="R78" s="55" t="str">
        <f t="shared" si="47"/>
        <v/>
      </c>
      <c r="S78" s="55" t="str">
        <f t="shared" si="48"/>
        <v/>
      </c>
      <c r="T78" s="55" t="str">
        <f t="shared" si="49"/>
        <v/>
      </c>
      <c r="U78" s="55" t="str">
        <f t="shared" si="50"/>
        <v/>
      </c>
      <c r="V78" s="55" t="str">
        <f t="shared" si="51"/>
        <v/>
      </c>
      <c r="W78" s="55" t="str">
        <f t="shared" si="52"/>
        <v/>
      </c>
      <c r="X78" s="55" t="str">
        <f t="shared" si="53"/>
        <v/>
      </c>
      <c r="Y78" s="55" t="str">
        <f t="shared" si="54"/>
        <v/>
      </c>
      <c r="Z78" s="55" t="str">
        <f t="shared" si="55"/>
        <v/>
      </c>
      <c r="AA78" s="55" t="str">
        <f t="shared" si="56"/>
        <v/>
      </c>
      <c r="AB78" s="55" t="str">
        <f t="shared" si="57"/>
        <v/>
      </c>
      <c r="AC78" s="55" t="str">
        <f t="shared" si="58"/>
        <v/>
      </c>
      <c r="AD78" s="55" t="str">
        <f t="shared" si="59"/>
        <v/>
      </c>
      <c r="AE78" s="55" t="str">
        <f t="shared" si="60"/>
        <v/>
      </c>
      <c r="AF78" s="5"/>
      <c r="AG78" s="26"/>
      <c r="AH78" s="11"/>
      <c r="AI78" s="11"/>
      <c r="AJ78" s="13" t="s">
        <v>5</v>
      </c>
      <c r="AK78" s="26"/>
      <c r="AL78" s="26"/>
      <c r="AM78" s="26"/>
    </row>
    <row r="79" spans="1:39" s="6" customFormat="1" ht="27" thickTop="1" x14ac:dyDescent="0.25">
      <c r="A79" s="12">
        <v>68</v>
      </c>
      <c r="B79" s="37" t="str">
        <f t="shared" si="46"/>
        <v/>
      </c>
      <c r="C79" s="75"/>
      <c r="D79" s="76"/>
      <c r="E79" s="76"/>
      <c r="F79" s="76"/>
      <c r="G79" s="77"/>
      <c r="H79" s="77"/>
      <c r="I79" s="76"/>
      <c r="J79" s="76"/>
      <c r="K79" s="76"/>
      <c r="L79" s="78"/>
      <c r="M79" s="77"/>
      <c r="N79" s="77"/>
      <c r="O79" s="77"/>
      <c r="P79" s="79"/>
      <c r="Q79" s="48"/>
      <c r="R79" s="55" t="str">
        <f t="shared" si="47"/>
        <v/>
      </c>
      <c r="S79" s="55" t="str">
        <f t="shared" si="48"/>
        <v/>
      </c>
      <c r="T79" s="55" t="str">
        <f t="shared" si="49"/>
        <v/>
      </c>
      <c r="U79" s="55" t="str">
        <f t="shared" si="50"/>
        <v/>
      </c>
      <c r="V79" s="55" t="str">
        <f t="shared" si="51"/>
        <v/>
      </c>
      <c r="W79" s="55" t="str">
        <f t="shared" si="52"/>
        <v/>
      </c>
      <c r="X79" s="55" t="str">
        <f t="shared" si="53"/>
        <v/>
      </c>
      <c r="Y79" s="55" t="str">
        <f t="shared" si="54"/>
        <v/>
      </c>
      <c r="Z79" s="55" t="str">
        <f t="shared" si="55"/>
        <v/>
      </c>
      <c r="AA79" s="55" t="str">
        <f t="shared" si="56"/>
        <v/>
      </c>
      <c r="AB79" s="55" t="str">
        <f t="shared" si="57"/>
        <v/>
      </c>
      <c r="AC79" s="55" t="str">
        <f t="shared" si="58"/>
        <v/>
      </c>
      <c r="AD79" s="55" t="str">
        <f t="shared" si="59"/>
        <v/>
      </c>
      <c r="AE79" s="55" t="str">
        <f t="shared" si="60"/>
        <v/>
      </c>
      <c r="AF79" s="5"/>
      <c r="AG79" s="11"/>
      <c r="AH79" s="11"/>
      <c r="AI79" s="11"/>
      <c r="AJ79" s="13" t="s">
        <v>5</v>
      </c>
      <c r="AK79" s="26"/>
      <c r="AL79" s="26"/>
      <c r="AM79" s="26"/>
    </row>
    <row r="80" spans="1:39" s="6" customFormat="1" ht="27" thickBot="1" x14ac:dyDescent="0.3">
      <c r="A80" s="12">
        <v>69</v>
      </c>
      <c r="B80" s="37" t="str">
        <f t="shared" si="46"/>
        <v/>
      </c>
      <c r="C80" s="80"/>
      <c r="D80" s="81"/>
      <c r="E80" s="81"/>
      <c r="F80" s="81"/>
      <c r="G80" s="82"/>
      <c r="H80" s="82"/>
      <c r="I80" s="81"/>
      <c r="J80" s="81"/>
      <c r="K80" s="81"/>
      <c r="L80" s="83"/>
      <c r="M80" s="82"/>
      <c r="N80" s="82"/>
      <c r="O80" s="82"/>
      <c r="P80" s="84"/>
      <c r="Q80" s="48"/>
      <c r="R80" s="55" t="str">
        <f t="shared" si="47"/>
        <v/>
      </c>
      <c r="S80" s="55" t="str">
        <f t="shared" si="48"/>
        <v/>
      </c>
      <c r="T80" s="55" t="str">
        <f t="shared" si="49"/>
        <v/>
      </c>
      <c r="U80" s="55" t="str">
        <f t="shared" si="50"/>
        <v/>
      </c>
      <c r="V80" s="55" t="str">
        <f t="shared" si="51"/>
        <v/>
      </c>
      <c r="W80" s="55" t="str">
        <f t="shared" si="52"/>
        <v/>
      </c>
      <c r="X80" s="55" t="str">
        <f t="shared" si="53"/>
        <v/>
      </c>
      <c r="Y80" s="55" t="str">
        <f t="shared" si="54"/>
        <v/>
      </c>
      <c r="Z80" s="55" t="str">
        <f t="shared" si="55"/>
        <v/>
      </c>
      <c r="AA80" s="55" t="str">
        <f t="shared" si="56"/>
        <v/>
      </c>
      <c r="AB80" s="55" t="str">
        <f t="shared" si="57"/>
        <v/>
      </c>
      <c r="AC80" s="55" t="str">
        <f t="shared" si="58"/>
        <v/>
      </c>
      <c r="AD80" s="55" t="str">
        <f t="shared" si="59"/>
        <v/>
      </c>
      <c r="AE80" s="55" t="str">
        <f t="shared" si="60"/>
        <v/>
      </c>
      <c r="AF80" s="5"/>
      <c r="AG80" s="26"/>
      <c r="AH80" s="11"/>
      <c r="AI80" s="11"/>
      <c r="AJ80" s="13" t="s">
        <v>5</v>
      </c>
      <c r="AK80" s="26"/>
      <c r="AL80" s="26"/>
      <c r="AM80" s="26"/>
    </row>
    <row r="81" spans="16:27" ht="13.8" thickTop="1" x14ac:dyDescent="0.25">
      <c r="P81" s="3"/>
      <c r="Q81" s="3"/>
      <c r="R81" s="3"/>
      <c r="S81" s="3"/>
      <c r="T81" s="3"/>
      <c r="U81" s="3"/>
      <c r="V81" s="3"/>
      <c r="W81" s="3"/>
      <c r="X81" s="3"/>
      <c r="Y81" s="3"/>
      <c r="Z81" s="3"/>
      <c r="AA81" s="3"/>
    </row>
    <row r="82" spans="16:27" x14ac:dyDescent="0.25">
      <c r="P82" s="3"/>
      <c r="Q82" s="3"/>
      <c r="R82" s="3"/>
      <c r="S82" s="3"/>
      <c r="T82" s="3"/>
      <c r="U82" s="3"/>
      <c r="V82" s="3"/>
      <c r="W82" s="3"/>
      <c r="X82" s="3"/>
      <c r="Y82" s="3"/>
      <c r="Z82" s="3"/>
      <c r="AA82" s="3"/>
    </row>
    <row r="83" spans="16:27" x14ac:dyDescent="0.25">
      <c r="P83" s="3"/>
      <c r="Q83" s="3"/>
      <c r="R83" s="3"/>
      <c r="S83" s="3"/>
      <c r="T83" s="3"/>
      <c r="U83" s="3"/>
      <c r="V83" s="3"/>
      <c r="W83" s="3"/>
      <c r="X83" s="3"/>
      <c r="Y83" s="3"/>
      <c r="Z83" s="3"/>
      <c r="AA83" s="3"/>
    </row>
    <row r="84" spans="16:27" x14ac:dyDescent="0.25">
      <c r="P84" s="3"/>
      <c r="Q84" s="3"/>
      <c r="R84" s="3"/>
      <c r="S84" s="3"/>
      <c r="T84" s="3"/>
      <c r="U84" s="3"/>
      <c r="V84" s="3"/>
      <c r="W84" s="3"/>
      <c r="X84" s="3"/>
      <c r="Y84" s="3"/>
      <c r="Z84" s="3"/>
      <c r="AA84" s="3"/>
    </row>
    <row r="85" spans="16:27" x14ac:dyDescent="0.25">
      <c r="P85" s="3"/>
      <c r="Q85" s="3"/>
      <c r="R85" s="3"/>
      <c r="S85" s="3"/>
      <c r="T85" s="3"/>
      <c r="U85" s="3"/>
      <c r="V85" s="3"/>
      <c r="W85" s="3"/>
      <c r="X85" s="3"/>
      <c r="Y85" s="3"/>
      <c r="Z85" s="3"/>
      <c r="AA85" s="3"/>
    </row>
    <row r="86" spans="16:27" x14ac:dyDescent="0.25">
      <c r="P86" s="3"/>
      <c r="Q86" s="3"/>
      <c r="R86" s="3"/>
      <c r="S86" s="3"/>
      <c r="T86" s="3"/>
      <c r="U86" s="3"/>
      <c r="V86" s="3"/>
      <c r="W86" s="3"/>
      <c r="X86" s="3"/>
      <c r="Y86" s="3"/>
      <c r="Z86" s="3"/>
      <c r="AA86" s="3"/>
    </row>
    <row r="87" spans="16:27" x14ac:dyDescent="0.25">
      <c r="P87" s="3"/>
      <c r="Q87" s="3"/>
      <c r="R87" s="3"/>
      <c r="S87" s="3"/>
      <c r="T87" s="3"/>
      <c r="U87" s="3"/>
      <c r="V87" s="3"/>
      <c r="W87" s="3"/>
      <c r="X87" s="3"/>
      <c r="Y87" s="3"/>
      <c r="Z87" s="3"/>
      <c r="AA87" s="3"/>
    </row>
    <row r="88" spans="16:27" x14ac:dyDescent="0.25">
      <c r="P88" s="3"/>
      <c r="Q88" s="3"/>
      <c r="R88" s="3"/>
      <c r="S88" s="3"/>
      <c r="T88" s="3"/>
      <c r="U88" s="3"/>
      <c r="V88" s="3"/>
      <c r="W88" s="3"/>
      <c r="X88" s="3"/>
      <c r="Y88" s="3"/>
      <c r="Z88" s="3"/>
      <c r="AA88" s="3"/>
    </row>
    <row r="89" spans="16:27" x14ac:dyDescent="0.25">
      <c r="P89" s="3"/>
      <c r="Q89" s="3"/>
      <c r="R89" s="3"/>
      <c r="S89" s="3"/>
      <c r="T89" s="3"/>
      <c r="U89" s="3"/>
      <c r="V89" s="3"/>
      <c r="W89" s="3"/>
      <c r="X89" s="3"/>
      <c r="Y89" s="3"/>
      <c r="Z89" s="3"/>
      <c r="AA89" s="3"/>
    </row>
    <row r="90" spans="16:27" x14ac:dyDescent="0.25">
      <c r="P90" s="3"/>
      <c r="Q90" s="3"/>
      <c r="R90" s="3"/>
      <c r="S90" s="3"/>
      <c r="T90" s="3"/>
      <c r="U90" s="3"/>
      <c r="V90" s="3"/>
      <c r="W90" s="3"/>
      <c r="X90" s="3"/>
      <c r="Y90" s="3"/>
      <c r="Z90" s="3"/>
      <c r="AA90" s="3"/>
    </row>
    <row r="91" spans="16:27" x14ac:dyDescent="0.25">
      <c r="P91" s="3"/>
      <c r="Q91" s="3"/>
      <c r="R91" s="3"/>
      <c r="S91" s="3"/>
      <c r="T91" s="3"/>
      <c r="U91" s="3"/>
      <c r="V91" s="3"/>
      <c r="W91" s="3"/>
      <c r="X91" s="3"/>
      <c r="Y91" s="3"/>
      <c r="Z91" s="3"/>
      <c r="AA91" s="3"/>
    </row>
    <row r="92" spans="16:27" x14ac:dyDescent="0.25">
      <c r="P92" s="3"/>
      <c r="Q92" s="3"/>
      <c r="R92" s="3"/>
      <c r="S92" s="3"/>
      <c r="T92" s="3"/>
      <c r="U92" s="3"/>
      <c r="V92" s="3"/>
      <c r="W92" s="3"/>
      <c r="X92" s="3"/>
      <c r="Y92" s="3"/>
      <c r="Z92" s="3"/>
      <c r="AA92" s="3"/>
    </row>
    <row r="93" spans="16:27" x14ac:dyDescent="0.25">
      <c r="P93" s="3"/>
      <c r="Q93" s="3"/>
      <c r="R93" s="3"/>
      <c r="S93" s="3"/>
      <c r="T93" s="3"/>
      <c r="U93" s="3"/>
      <c r="V93" s="3"/>
      <c r="W93" s="3"/>
      <c r="X93" s="3"/>
      <c r="Y93" s="3"/>
      <c r="Z93" s="3"/>
      <c r="AA93" s="3"/>
    </row>
    <row r="94" spans="16:27" x14ac:dyDescent="0.25">
      <c r="P94" s="3"/>
      <c r="Q94" s="3"/>
      <c r="R94" s="3"/>
      <c r="S94" s="3"/>
      <c r="T94" s="3"/>
      <c r="U94" s="3"/>
      <c r="V94" s="3"/>
      <c r="W94" s="3"/>
      <c r="X94" s="3"/>
      <c r="Y94" s="3"/>
      <c r="Z94" s="3"/>
      <c r="AA94" s="3"/>
    </row>
  </sheetData>
  <sheetProtection sort="0"/>
  <mergeCells count="45">
    <mergeCell ref="M1:O1"/>
    <mergeCell ref="M2:O4"/>
    <mergeCell ref="M6:O8"/>
    <mergeCell ref="I5:Q5"/>
    <mergeCell ref="R9:U10"/>
    <mergeCell ref="M9:P10"/>
    <mergeCell ref="C1:J1"/>
    <mergeCell ref="G7:H7"/>
    <mergeCell ref="A3:B3"/>
    <mergeCell ref="C11:C12"/>
    <mergeCell ref="E5:G5"/>
    <mergeCell ref="A7:B7"/>
    <mergeCell ref="A9:B9"/>
    <mergeCell ref="A11:A12"/>
    <mergeCell ref="B11:B12"/>
    <mergeCell ref="D11:D12"/>
    <mergeCell ref="C3:D3"/>
    <mergeCell ref="A5:B5"/>
    <mergeCell ref="C5:D5"/>
    <mergeCell ref="C7:D7"/>
    <mergeCell ref="F11:F12"/>
    <mergeCell ref="E11:E12"/>
    <mergeCell ref="G11:H11"/>
    <mergeCell ref="R11:R12"/>
    <mergeCell ref="N11:O11"/>
    <mergeCell ref="K11:K12"/>
    <mergeCell ref="L11:L12"/>
    <mergeCell ref="S11:S12"/>
    <mergeCell ref="P11:P12"/>
    <mergeCell ref="AC9:AE10"/>
    <mergeCell ref="AC11:AD11"/>
    <mergeCell ref="AE11:AE12"/>
    <mergeCell ref="AB11:AB12"/>
    <mergeCell ref="I11:I12"/>
    <mergeCell ref="V9:Y10"/>
    <mergeCell ref="Z9:AB10"/>
    <mergeCell ref="V11:W11"/>
    <mergeCell ref="AA11:AA12"/>
    <mergeCell ref="X11:X12"/>
    <mergeCell ref="Y11:Y12"/>
    <mergeCell ref="Z11:Z12"/>
    <mergeCell ref="J11:J12"/>
    <mergeCell ref="M11:M12"/>
    <mergeCell ref="T11:T12"/>
    <mergeCell ref="U11:U12"/>
  </mergeCells>
  <phoneticPr fontId="0" type="noConversion"/>
  <conditionalFormatting sqref="B13:B61">
    <cfRule type="cellIs" dxfId="200" priority="306" stopIfTrue="1" operator="equal">
      <formula>"ok"</formula>
    </cfRule>
    <cfRule type="cellIs" dxfId="199" priority="307" stopIfTrue="1" operator="equal">
      <formula>"Incomplete"</formula>
    </cfRule>
  </conditionalFormatting>
  <conditionalFormatting sqref="M13:P61 C13:H61">
    <cfRule type="expression" dxfId="198" priority="331" stopIfTrue="1">
      <formula>R13="ok"</formula>
    </cfRule>
    <cfRule type="expression" dxfId="197" priority="332" stopIfTrue="1">
      <formula>R13=""</formula>
    </cfRule>
  </conditionalFormatting>
  <conditionalFormatting sqref="R13:AE61">
    <cfRule type="cellIs" dxfId="196" priority="292" stopIfTrue="1" operator="equal">
      <formula>"ok"</formula>
    </cfRule>
    <cfRule type="cellIs" dxfId="195" priority="293" stopIfTrue="1" operator="equal">
      <formula>""</formula>
    </cfRule>
  </conditionalFormatting>
  <conditionalFormatting sqref="C3">
    <cfRule type="expression" dxfId="194" priority="253">
      <formula>ISNONTEXT(C3)</formula>
    </cfRule>
  </conditionalFormatting>
  <conditionalFormatting sqref="H3">
    <cfRule type="expression" dxfId="193" priority="249">
      <formula>ISNONTEXT(H3)</formula>
    </cfRule>
  </conditionalFormatting>
  <conditionalFormatting sqref="H5">
    <cfRule type="expression" dxfId="192" priority="246">
      <formula>IF(ISNUMBER(H5),IF(AND(H5&gt;=0,H5&lt;=77),FALSE,TRUE),TRUE)</formula>
    </cfRule>
  </conditionalFormatting>
  <conditionalFormatting sqref="C9">
    <cfRule type="expression" dxfId="191" priority="239">
      <formula>ISNUMBER(C9)</formula>
    </cfRule>
  </conditionalFormatting>
  <conditionalFormatting sqref="M1">
    <cfRule type="expression" dxfId="190" priority="237">
      <formula>IF($M$1="",FALSE,TRUE)</formula>
    </cfRule>
  </conditionalFormatting>
  <conditionalFormatting sqref="I13:L61">
    <cfRule type="expression" dxfId="1" priority="233" stopIfTrue="1">
      <formula>X13="ok"</formula>
    </cfRule>
    <cfRule type="expression" dxfId="0" priority="234" stopIfTrue="1">
      <formula>X13=""</formula>
    </cfRule>
  </conditionalFormatting>
  <conditionalFormatting sqref="G7:H7">
    <cfRule type="expression" dxfId="187" priority="216">
      <formula>ISNONTEXT(G7)</formula>
    </cfRule>
  </conditionalFormatting>
  <conditionalFormatting sqref="C5">
    <cfRule type="expression" dxfId="186" priority="202">
      <formula>ISNONTEXT(C5)</formula>
    </cfRule>
  </conditionalFormatting>
  <conditionalFormatting sqref="C7">
    <cfRule type="expression" dxfId="185" priority="201">
      <formula>ISBLANK(C7)</formula>
    </cfRule>
  </conditionalFormatting>
  <conditionalFormatting sqref="M2 M6">
    <cfRule type="expression" dxfId="184" priority="397">
      <formula>IF($M2="",FALSE,TRUE)</formula>
    </cfRule>
  </conditionalFormatting>
  <conditionalFormatting sqref="B62:B63">
    <cfRule type="cellIs" dxfId="183" priority="181" stopIfTrue="1" operator="equal">
      <formula>"ok"</formula>
    </cfRule>
    <cfRule type="cellIs" dxfId="182" priority="182" stopIfTrue="1" operator="equal">
      <formula>"Incomplete"</formula>
    </cfRule>
  </conditionalFormatting>
  <conditionalFormatting sqref="C62:G63 M62:O63">
    <cfRule type="expression" dxfId="181" priority="183" stopIfTrue="1">
      <formula>R62="ok"</formula>
    </cfRule>
    <cfRule type="expression" dxfId="180" priority="184" stopIfTrue="1">
      <formula>R62=""</formula>
    </cfRule>
  </conditionalFormatting>
  <conditionalFormatting sqref="R62:AE63">
    <cfRule type="cellIs" dxfId="179" priority="179" stopIfTrue="1" operator="equal">
      <formula>"ok"</formula>
    </cfRule>
    <cfRule type="cellIs" dxfId="178" priority="180" stopIfTrue="1" operator="equal">
      <formula>""</formula>
    </cfRule>
  </conditionalFormatting>
  <conditionalFormatting sqref="I62:L63">
    <cfRule type="expression" dxfId="177" priority="177" stopIfTrue="1">
      <formula>X62="ok"</formula>
    </cfRule>
    <cfRule type="expression" dxfId="176" priority="178" stopIfTrue="1">
      <formula>X62=""</formula>
    </cfRule>
  </conditionalFormatting>
  <conditionalFormatting sqref="B64:B65">
    <cfRule type="cellIs" dxfId="175" priority="173" stopIfTrue="1" operator="equal">
      <formula>"ok"</formula>
    </cfRule>
    <cfRule type="cellIs" dxfId="174" priority="174" stopIfTrue="1" operator="equal">
      <formula>"Incomplete"</formula>
    </cfRule>
  </conditionalFormatting>
  <conditionalFormatting sqref="G64:G65 M64:N65">
    <cfRule type="expression" dxfId="173" priority="175" stopIfTrue="1">
      <formula>V64="ok"</formula>
    </cfRule>
    <cfRule type="expression" dxfId="172" priority="176" stopIfTrue="1">
      <formula>V64=""</formula>
    </cfRule>
  </conditionalFormatting>
  <conditionalFormatting sqref="R64:AE65">
    <cfRule type="cellIs" dxfId="171" priority="171" stopIfTrue="1" operator="equal">
      <formula>"ok"</formula>
    </cfRule>
    <cfRule type="cellIs" dxfId="170" priority="172" stopIfTrue="1" operator="equal">
      <formula>""</formula>
    </cfRule>
  </conditionalFormatting>
  <conditionalFormatting sqref="I65:J65 L64:L65">
    <cfRule type="expression" dxfId="169" priority="169" stopIfTrue="1">
      <formula>X64="ok"</formula>
    </cfRule>
    <cfRule type="expression" dxfId="168" priority="170" stopIfTrue="1">
      <formula>X64=""</formula>
    </cfRule>
  </conditionalFormatting>
  <conditionalFormatting sqref="B65:B66">
    <cfRule type="cellIs" dxfId="167" priority="165" stopIfTrue="1" operator="equal">
      <formula>"ok"</formula>
    </cfRule>
    <cfRule type="cellIs" dxfId="166" priority="166" stopIfTrue="1" operator="equal">
      <formula>"Incomplete"</formula>
    </cfRule>
  </conditionalFormatting>
  <conditionalFormatting sqref="G65:G66 M65:N66">
    <cfRule type="expression" dxfId="165" priority="167" stopIfTrue="1">
      <formula>V65="ok"</formula>
    </cfRule>
    <cfRule type="expression" dxfId="164" priority="168" stopIfTrue="1">
      <formula>V65=""</formula>
    </cfRule>
  </conditionalFormatting>
  <conditionalFormatting sqref="R65:AE66">
    <cfRule type="cellIs" dxfId="163" priority="163" stopIfTrue="1" operator="equal">
      <formula>"ok"</formula>
    </cfRule>
    <cfRule type="cellIs" dxfId="162" priority="164" stopIfTrue="1" operator="equal">
      <formula>""</formula>
    </cfRule>
  </conditionalFormatting>
  <conditionalFormatting sqref="I65:J65 L65 I66:L66">
    <cfRule type="expression" dxfId="161" priority="161" stopIfTrue="1">
      <formula>X65="ok"</formula>
    </cfRule>
    <cfRule type="expression" dxfId="160" priority="162" stopIfTrue="1">
      <formula>X65=""</formula>
    </cfRule>
  </conditionalFormatting>
  <conditionalFormatting sqref="B67:B68">
    <cfRule type="cellIs" dxfId="159" priority="157" stopIfTrue="1" operator="equal">
      <formula>"ok"</formula>
    </cfRule>
    <cfRule type="cellIs" dxfId="158" priority="158" stopIfTrue="1" operator="equal">
      <formula>"Incomplete"</formula>
    </cfRule>
  </conditionalFormatting>
  <conditionalFormatting sqref="G67:G68 M67:N68">
    <cfRule type="expression" dxfId="157" priority="159" stopIfTrue="1">
      <formula>V67="ok"</formula>
    </cfRule>
    <cfRule type="expression" dxfId="156" priority="160" stopIfTrue="1">
      <formula>V67=""</formula>
    </cfRule>
  </conditionalFormatting>
  <conditionalFormatting sqref="R67:AE68">
    <cfRule type="cellIs" dxfId="155" priority="155" stopIfTrue="1" operator="equal">
      <formula>"ok"</formula>
    </cfRule>
    <cfRule type="cellIs" dxfId="154" priority="156" stopIfTrue="1" operator="equal">
      <formula>""</formula>
    </cfRule>
  </conditionalFormatting>
  <conditionalFormatting sqref="K67:L68">
    <cfRule type="expression" dxfId="153" priority="153" stopIfTrue="1">
      <formula>Z67="ok"</formula>
    </cfRule>
    <cfRule type="expression" dxfId="152" priority="154" stopIfTrue="1">
      <formula>Z67=""</formula>
    </cfRule>
  </conditionalFormatting>
  <conditionalFormatting sqref="B69:B70">
    <cfRule type="cellIs" dxfId="151" priority="149" stopIfTrue="1" operator="equal">
      <formula>"ok"</formula>
    </cfRule>
    <cfRule type="cellIs" dxfId="150" priority="150" stopIfTrue="1" operator="equal">
      <formula>"Incomplete"</formula>
    </cfRule>
  </conditionalFormatting>
  <conditionalFormatting sqref="M69:P70 C69:H70">
    <cfRule type="expression" dxfId="149" priority="151" stopIfTrue="1">
      <formula>R69="ok"</formula>
    </cfRule>
    <cfRule type="expression" dxfId="148" priority="152" stopIfTrue="1">
      <formula>R69=""</formula>
    </cfRule>
  </conditionalFormatting>
  <conditionalFormatting sqref="R69:AE70">
    <cfRule type="cellIs" dxfId="147" priority="147" stopIfTrue="1" operator="equal">
      <formula>"ok"</formula>
    </cfRule>
    <cfRule type="cellIs" dxfId="146" priority="148" stopIfTrue="1" operator="equal">
      <formula>""</formula>
    </cfRule>
  </conditionalFormatting>
  <conditionalFormatting sqref="I69:L70">
    <cfRule type="expression" dxfId="145" priority="145" stopIfTrue="1">
      <formula>X69="ok"</formula>
    </cfRule>
    <cfRule type="expression" dxfId="144" priority="146" stopIfTrue="1">
      <formula>X69=""</formula>
    </cfRule>
  </conditionalFormatting>
  <conditionalFormatting sqref="B70:B71">
    <cfRule type="cellIs" dxfId="143" priority="141" stopIfTrue="1" operator="equal">
      <formula>"ok"</formula>
    </cfRule>
    <cfRule type="cellIs" dxfId="142" priority="142" stopIfTrue="1" operator="equal">
      <formula>"Incomplete"</formula>
    </cfRule>
  </conditionalFormatting>
  <conditionalFormatting sqref="M70:P71 C70:H71">
    <cfRule type="expression" dxfId="141" priority="143" stopIfTrue="1">
      <formula>R70="ok"</formula>
    </cfRule>
    <cfRule type="expression" dxfId="140" priority="144" stopIfTrue="1">
      <formula>R70=""</formula>
    </cfRule>
  </conditionalFormatting>
  <conditionalFormatting sqref="R70:AE71">
    <cfRule type="cellIs" dxfId="139" priority="139" stopIfTrue="1" operator="equal">
      <formula>"ok"</formula>
    </cfRule>
    <cfRule type="cellIs" dxfId="138" priority="140" stopIfTrue="1" operator="equal">
      <formula>""</formula>
    </cfRule>
  </conditionalFormatting>
  <conditionalFormatting sqref="I70:L71">
    <cfRule type="expression" dxfId="137" priority="137" stopIfTrue="1">
      <formula>X70="ok"</formula>
    </cfRule>
    <cfRule type="expression" dxfId="136" priority="138" stopIfTrue="1">
      <formula>X70=""</formula>
    </cfRule>
  </conditionalFormatting>
  <conditionalFormatting sqref="B72:B73">
    <cfRule type="cellIs" dxfId="135" priority="133" stopIfTrue="1" operator="equal">
      <formula>"ok"</formula>
    </cfRule>
    <cfRule type="cellIs" dxfId="134" priority="134" stopIfTrue="1" operator="equal">
      <formula>"Incomplete"</formula>
    </cfRule>
  </conditionalFormatting>
  <conditionalFormatting sqref="M72:P73 C72:H73">
    <cfRule type="expression" dxfId="133" priority="135" stopIfTrue="1">
      <formula>R72="ok"</formula>
    </cfRule>
    <cfRule type="expression" dxfId="132" priority="136" stopIfTrue="1">
      <formula>R72=""</formula>
    </cfRule>
  </conditionalFormatting>
  <conditionalFormatting sqref="R72:AE73">
    <cfRule type="cellIs" dxfId="131" priority="131" stopIfTrue="1" operator="equal">
      <formula>"ok"</formula>
    </cfRule>
    <cfRule type="cellIs" dxfId="130" priority="132" stopIfTrue="1" operator="equal">
      <formula>""</formula>
    </cfRule>
  </conditionalFormatting>
  <conditionalFormatting sqref="I72:L73">
    <cfRule type="expression" dxfId="129" priority="129" stopIfTrue="1">
      <formula>X72="ok"</formula>
    </cfRule>
    <cfRule type="expression" dxfId="128" priority="130" stopIfTrue="1">
      <formula>X72=""</formula>
    </cfRule>
  </conditionalFormatting>
  <conditionalFormatting sqref="B74:B75">
    <cfRule type="cellIs" dxfId="127" priority="125" stopIfTrue="1" operator="equal">
      <formula>"ok"</formula>
    </cfRule>
    <cfRule type="cellIs" dxfId="126" priority="126" stopIfTrue="1" operator="equal">
      <formula>"Incomplete"</formula>
    </cfRule>
  </conditionalFormatting>
  <conditionalFormatting sqref="M74:P75 C74:H75">
    <cfRule type="expression" dxfId="125" priority="127" stopIfTrue="1">
      <formula>R74="ok"</formula>
    </cfRule>
    <cfRule type="expression" dxfId="124" priority="128" stopIfTrue="1">
      <formula>R74=""</formula>
    </cfRule>
  </conditionalFormatting>
  <conditionalFormatting sqref="R74:AE75">
    <cfRule type="cellIs" dxfId="123" priority="123" stopIfTrue="1" operator="equal">
      <formula>"ok"</formula>
    </cfRule>
    <cfRule type="cellIs" dxfId="122" priority="124" stopIfTrue="1" operator="equal">
      <formula>""</formula>
    </cfRule>
  </conditionalFormatting>
  <conditionalFormatting sqref="I74:L75">
    <cfRule type="expression" dxfId="121" priority="121" stopIfTrue="1">
      <formula>X74="ok"</formula>
    </cfRule>
    <cfRule type="expression" dxfId="120" priority="122" stopIfTrue="1">
      <formula>X74=""</formula>
    </cfRule>
  </conditionalFormatting>
  <conditionalFormatting sqref="B75:B76">
    <cfRule type="cellIs" dxfId="119" priority="117" stopIfTrue="1" operator="equal">
      <formula>"ok"</formula>
    </cfRule>
    <cfRule type="cellIs" dxfId="118" priority="118" stopIfTrue="1" operator="equal">
      <formula>"Incomplete"</formula>
    </cfRule>
  </conditionalFormatting>
  <conditionalFormatting sqref="M75:P76 C75:H76">
    <cfRule type="expression" dxfId="117" priority="119" stopIfTrue="1">
      <formula>R75="ok"</formula>
    </cfRule>
    <cfRule type="expression" dxfId="116" priority="120" stopIfTrue="1">
      <formula>R75=""</formula>
    </cfRule>
  </conditionalFormatting>
  <conditionalFormatting sqref="R75:AE76">
    <cfRule type="cellIs" dxfId="115" priority="115" stopIfTrue="1" operator="equal">
      <formula>"ok"</formula>
    </cfRule>
    <cfRule type="cellIs" dxfId="114" priority="116" stopIfTrue="1" operator="equal">
      <formula>""</formula>
    </cfRule>
  </conditionalFormatting>
  <conditionalFormatting sqref="I75:L76">
    <cfRule type="expression" dxfId="113" priority="113" stopIfTrue="1">
      <formula>X75="ok"</formula>
    </cfRule>
    <cfRule type="expression" dxfId="112" priority="114" stopIfTrue="1">
      <formula>X75=""</formula>
    </cfRule>
  </conditionalFormatting>
  <conditionalFormatting sqref="B77:B78">
    <cfRule type="cellIs" dxfId="111" priority="109" stopIfTrue="1" operator="equal">
      <formula>"ok"</formula>
    </cfRule>
    <cfRule type="cellIs" dxfId="110" priority="110" stopIfTrue="1" operator="equal">
      <formula>"Incomplete"</formula>
    </cfRule>
  </conditionalFormatting>
  <conditionalFormatting sqref="M77:P78 C77:H78">
    <cfRule type="expression" dxfId="109" priority="111" stopIfTrue="1">
      <formula>R77="ok"</formula>
    </cfRule>
    <cfRule type="expression" dxfId="108" priority="112" stopIfTrue="1">
      <formula>R77=""</formula>
    </cfRule>
  </conditionalFormatting>
  <conditionalFormatting sqref="R77:AE78">
    <cfRule type="cellIs" dxfId="107" priority="107" stopIfTrue="1" operator="equal">
      <formula>"ok"</formula>
    </cfRule>
    <cfRule type="cellIs" dxfId="106" priority="108" stopIfTrue="1" operator="equal">
      <formula>""</formula>
    </cfRule>
  </conditionalFormatting>
  <conditionalFormatting sqref="I77:L78">
    <cfRule type="expression" dxfId="105" priority="105" stopIfTrue="1">
      <formula>X77="ok"</formula>
    </cfRule>
    <cfRule type="expression" dxfId="104" priority="106" stopIfTrue="1">
      <formula>X77=""</formula>
    </cfRule>
  </conditionalFormatting>
  <conditionalFormatting sqref="B79:B80">
    <cfRule type="cellIs" dxfId="103" priority="101" stopIfTrue="1" operator="equal">
      <formula>"ok"</formula>
    </cfRule>
    <cfRule type="cellIs" dxfId="102" priority="102" stopIfTrue="1" operator="equal">
      <formula>"Incomplete"</formula>
    </cfRule>
  </conditionalFormatting>
  <conditionalFormatting sqref="M79:P80 C79:H80">
    <cfRule type="expression" dxfId="101" priority="103" stopIfTrue="1">
      <formula>R79="ok"</formula>
    </cfRule>
    <cfRule type="expression" dxfId="100" priority="104" stopIfTrue="1">
      <formula>R79=""</formula>
    </cfRule>
  </conditionalFormatting>
  <conditionalFormatting sqref="R79:AE80">
    <cfRule type="cellIs" dxfId="99" priority="99" stopIfTrue="1" operator="equal">
      <formula>"ok"</formula>
    </cfRule>
    <cfRule type="cellIs" dxfId="98" priority="100" stopIfTrue="1" operator="equal">
      <formula>""</formula>
    </cfRule>
  </conditionalFormatting>
  <conditionalFormatting sqref="I79:L80">
    <cfRule type="expression" dxfId="97" priority="97" stopIfTrue="1">
      <formula>X79="ok"</formula>
    </cfRule>
    <cfRule type="expression" dxfId="96" priority="98" stopIfTrue="1">
      <formula>X79=""</formula>
    </cfRule>
  </conditionalFormatting>
  <conditionalFormatting sqref="C64">
    <cfRule type="expression" dxfId="95" priority="95" stopIfTrue="1">
      <formula>R64="ok"</formula>
    </cfRule>
    <cfRule type="expression" dxfId="94" priority="96" stopIfTrue="1">
      <formula>R64=""</formula>
    </cfRule>
  </conditionalFormatting>
  <conditionalFormatting sqref="C65">
    <cfRule type="expression" dxfId="93" priority="93" stopIfTrue="1">
      <formula>R65="ok"</formula>
    </cfRule>
    <cfRule type="expression" dxfId="92" priority="94" stopIfTrue="1">
      <formula>R65=""</formula>
    </cfRule>
  </conditionalFormatting>
  <conditionalFormatting sqref="C66">
    <cfRule type="expression" dxfId="91" priority="91" stopIfTrue="1">
      <formula>R66="ok"</formula>
    </cfRule>
    <cfRule type="expression" dxfId="90" priority="92" stopIfTrue="1">
      <formula>R66=""</formula>
    </cfRule>
  </conditionalFormatting>
  <conditionalFormatting sqref="C67">
    <cfRule type="expression" dxfId="89" priority="89" stopIfTrue="1">
      <formula>R67="ok"</formula>
    </cfRule>
    <cfRule type="expression" dxfId="88" priority="90" stopIfTrue="1">
      <formula>R67=""</formula>
    </cfRule>
  </conditionalFormatting>
  <conditionalFormatting sqref="C68">
    <cfRule type="expression" dxfId="87" priority="87" stopIfTrue="1">
      <formula>R68="ok"</formula>
    </cfRule>
    <cfRule type="expression" dxfId="86" priority="88" stopIfTrue="1">
      <formula>R68=""</formula>
    </cfRule>
  </conditionalFormatting>
  <conditionalFormatting sqref="D64">
    <cfRule type="expression" dxfId="85" priority="85" stopIfTrue="1">
      <formula>S64="ok"</formula>
    </cfRule>
    <cfRule type="expression" dxfId="84" priority="86" stopIfTrue="1">
      <formula>S64=""</formula>
    </cfRule>
  </conditionalFormatting>
  <conditionalFormatting sqref="D65">
    <cfRule type="expression" dxfId="83" priority="83" stopIfTrue="1">
      <formula>S65="ok"</formula>
    </cfRule>
    <cfRule type="expression" dxfId="82" priority="84" stopIfTrue="1">
      <formula>S65=""</formula>
    </cfRule>
  </conditionalFormatting>
  <conditionalFormatting sqref="D66">
    <cfRule type="expression" dxfId="81" priority="81" stopIfTrue="1">
      <formula>S66="ok"</formula>
    </cfRule>
    <cfRule type="expression" dxfId="80" priority="82" stopIfTrue="1">
      <formula>S66=""</formula>
    </cfRule>
  </conditionalFormatting>
  <conditionalFormatting sqref="D67">
    <cfRule type="expression" dxfId="79" priority="79" stopIfTrue="1">
      <formula>S67="ok"</formula>
    </cfRule>
    <cfRule type="expression" dxfId="78" priority="80" stopIfTrue="1">
      <formula>S67=""</formula>
    </cfRule>
  </conditionalFormatting>
  <conditionalFormatting sqref="E64">
    <cfRule type="expression" dxfId="77" priority="77" stopIfTrue="1">
      <formula>T64="ok"</formula>
    </cfRule>
    <cfRule type="expression" dxfId="76" priority="78" stopIfTrue="1">
      <formula>T64=""</formula>
    </cfRule>
  </conditionalFormatting>
  <conditionalFormatting sqref="E65">
    <cfRule type="expression" dxfId="75" priority="75" stopIfTrue="1">
      <formula>T65="ok"</formula>
    </cfRule>
    <cfRule type="expression" dxfId="74" priority="76" stopIfTrue="1">
      <formula>T65=""</formula>
    </cfRule>
  </conditionalFormatting>
  <conditionalFormatting sqref="E66">
    <cfRule type="expression" dxfId="73" priority="73" stopIfTrue="1">
      <formula>T66="ok"</formula>
    </cfRule>
    <cfRule type="expression" dxfId="72" priority="74" stopIfTrue="1">
      <formula>T66=""</formula>
    </cfRule>
  </conditionalFormatting>
  <conditionalFormatting sqref="E67">
    <cfRule type="expression" dxfId="71" priority="71" stopIfTrue="1">
      <formula>T67="ok"</formula>
    </cfRule>
    <cfRule type="expression" dxfId="70" priority="72" stopIfTrue="1">
      <formula>T67=""</formula>
    </cfRule>
  </conditionalFormatting>
  <conditionalFormatting sqref="E68">
    <cfRule type="expression" dxfId="69" priority="69" stopIfTrue="1">
      <formula>T68="ok"</formula>
    </cfRule>
    <cfRule type="expression" dxfId="68" priority="70" stopIfTrue="1">
      <formula>T68=""</formula>
    </cfRule>
  </conditionalFormatting>
  <conditionalFormatting sqref="D68">
    <cfRule type="expression" dxfId="67" priority="67" stopIfTrue="1">
      <formula>S68="ok"</formula>
    </cfRule>
    <cfRule type="expression" dxfId="66" priority="68" stopIfTrue="1">
      <formula>S68=""</formula>
    </cfRule>
  </conditionalFormatting>
  <conditionalFormatting sqref="F64">
    <cfRule type="expression" dxfId="65" priority="65" stopIfTrue="1">
      <formula>U64="ok"</formula>
    </cfRule>
    <cfRule type="expression" dxfId="64" priority="66" stopIfTrue="1">
      <formula>U64=""</formula>
    </cfRule>
  </conditionalFormatting>
  <conditionalFormatting sqref="F65">
    <cfRule type="expression" dxfId="63" priority="63" stopIfTrue="1">
      <formula>U65="ok"</formula>
    </cfRule>
    <cfRule type="expression" dxfId="62" priority="64" stopIfTrue="1">
      <formula>U65=""</formula>
    </cfRule>
  </conditionalFormatting>
  <conditionalFormatting sqref="F66">
    <cfRule type="expression" dxfId="61" priority="61" stopIfTrue="1">
      <formula>U66="ok"</formula>
    </cfRule>
    <cfRule type="expression" dxfId="60" priority="62" stopIfTrue="1">
      <formula>U66=""</formula>
    </cfRule>
  </conditionalFormatting>
  <conditionalFormatting sqref="F67">
    <cfRule type="expression" dxfId="59" priority="59" stopIfTrue="1">
      <formula>U67="ok"</formula>
    </cfRule>
    <cfRule type="expression" dxfId="58" priority="60" stopIfTrue="1">
      <formula>U67=""</formula>
    </cfRule>
  </conditionalFormatting>
  <conditionalFormatting sqref="F68">
    <cfRule type="expression" dxfId="57" priority="57" stopIfTrue="1">
      <formula>U68="ok"</formula>
    </cfRule>
    <cfRule type="expression" dxfId="56" priority="58" stopIfTrue="1">
      <formula>U68=""</formula>
    </cfRule>
  </conditionalFormatting>
  <conditionalFormatting sqref="H62">
    <cfRule type="expression" dxfId="55" priority="55" stopIfTrue="1">
      <formula>W62="ok"</formula>
    </cfRule>
    <cfRule type="expression" dxfId="54" priority="56" stopIfTrue="1">
      <formula>W62=""</formula>
    </cfRule>
  </conditionalFormatting>
  <conditionalFormatting sqref="H63">
    <cfRule type="expression" dxfId="53" priority="53" stopIfTrue="1">
      <formula>W63="ok"</formula>
    </cfRule>
    <cfRule type="expression" dxfId="52" priority="54" stopIfTrue="1">
      <formula>W63=""</formula>
    </cfRule>
  </conditionalFormatting>
  <conditionalFormatting sqref="H64">
    <cfRule type="expression" dxfId="51" priority="51" stopIfTrue="1">
      <formula>W64="ok"</formula>
    </cfRule>
    <cfRule type="expression" dxfId="50" priority="52" stopIfTrue="1">
      <formula>W64=""</formula>
    </cfRule>
  </conditionalFormatting>
  <conditionalFormatting sqref="H65">
    <cfRule type="expression" dxfId="49" priority="49" stopIfTrue="1">
      <formula>W65="ok"</formula>
    </cfRule>
    <cfRule type="expression" dxfId="48" priority="50" stopIfTrue="1">
      <formula>W65=""</formula>
    </cfRule>
  </conditionalFormatting>
  <conditionalFormatting sqref="H66">
    <cfRule type="expression" dxfId="47" priority="47" stopIfTrue="1">
      <formula>W66="ok"</formula>
    </cfRule>
    <cfRule type="expression" dxfId="46" priority="48" stopIfTrue="1">
      <formula>W66=""</formula>
    </cfRule>
  </conditionalFormatting>
  <conditionalFormatting sqref="H67">
    <cfRule type="expression" dxfId="45" priority="45" stopIfTrue="1">
      <formula>W67="ok"</formula>
    </cfRule>
    <cfRule type="expression" dxfId="44" priority="46" stopIfTrue="1">
      <formula>W67=""</formula>
    </cfRule>
  </conditionalFormatting>
  <conditionalFormatting sqref="H68">
    <cfRule type="expression" dxfId="43" priority="43" stopIfTrue="1">
      <formula>W68="ok"</formula>
    </cfRule>
    <cfRule type="expression" dxfId="42" priority="44" stopIfTrue="1">
      <formula>W68=""</formula>
    </cfRule>
  </conditionalFormatting>
  <conditionalFormatting sqref="I64">
    <cfRule type="expression" dxfId="41" priority="41" stopIfTrue="1">
      <formula>X64="ok"</formula>
    </cfRule>
    <cfRule type="expression" dxfId="40" priority="42" stopIfTrue="1">
      <formula>X64=""</formula>
    </cfRule>
  </conditionalFormatting>
  <conditionalFormatting sqref="J64">
    <cfRule type="expression" dxfId="39" priority="39" stopIfTrue="1">
      <formula>Y64="ok"</formula>
    </cfRule>
    <cfRule type="expression" dxfId="38" priority="40" stopIfTrue="1">
      <formula>Y64=""</formula>
    </cfRule>
  </conditionalFormatting>
  <conditionalFormatting sqref="K64">
    <cfRule type="expression" dxfId="37" priority="37" stopIfTrue="1">
      <formula>Z64="ok"</formula>
    </cfRule>
    <cfRule type="expression" dxfId="36" priority="38" stopIfTrue="1">
      <formula>Z64=""</formula>
    </cfRule>
  </conditionalFormatting>
  <conditionalFormatting sqref="K65">
    <cfRule type="expression" dxfId="35" priority="35" stopIfTrue="1">
      <formula>Z65="ok"</formula>
    </cfRule>
    <cfRule type="expression" dxfId="34" priority="36" stopIfTrue="1">
      <formula>Z65=""</formula>
    </cfRule>
  </conditionalFormatting>
  <conditionalFormatting sqref="I66">
    <cfRule type="expression" dxfId="33" priority="33" stopIfTrue="1">
      <formula>X66="ok"</formula>
    </cfRule>
    <cfRule type="expression" dxfId="32" priority="34" stopIfTrue="1">
      <formula>X66=""</formula>
    </cfRule>
  </conditionalFormatting>
  <conditionalFormatting sqref="J66">
    <cfRule type="expression" dxfId="31" priority="31" stopIfTrue="1">
      <formula>Y66="ok"</formula>
    </cfRule>
    <cfRule type="expression" dxfId="30" priority="32" stopIfTrue="1">
      <formula>Y66=""</formula>
    </cfRule>
  </conditionalFormatting>
  <conditionalFormatting sqref="I67">
    <cfRule type="expression" dxfId="29" priority="29" stopIfTrue="1">
      <formula>X67="ok"</formula>
    </cfRule>
    <cfRule type="expression" dxfId="28" priority="30" stopIfTrue="1">
      <formula>X67=""</formula>
    </cfRule>
  </conditionalFormatting>
  <conditionalFormatting sqref="I67">
    <cfRule type="expression" dxfId="27" priority="27" stopIfTrue="1">
      <formula>X67="ok"</formula>
    </cfRule>
    <cfRule type="expression" dxfId="26" priority="28" stopIfTrue="1">
      <formula>X67=""</formula>
    </cfRule>
  </conditionalFormatting>
  <conditionalFormatting sqref="J67">
    <cfRule type="expression" dxfId="25" priority="25" stopIfTrue="1">
      <formula>Y67="ok"</formula>
    </cfRule>
    <cfRule type="expression" dxfId="24" priority="26" stopIfTrue="1">
      <formula>Y67=""</formula>
    </cfRule>
  </conditionalFormatting>
  <conditionalFormatting sqref="J67">
    <cfRule type="expression" dxfId="23" priority="23" stopIfTrue="1">
      <formula>Y67="ok"</formula>
    </cfRule>
    <cfRule type="expression" dxfId="22" priority="24" stopIfTrue="1">
      <formula>Y67=""</formula>
    </cfRule>
  </conditionalFormatting>
  <conditionalFormatting sqref="I68">
    <cfRule type="expression" dxfId="21" priority="21" stopIfTrue="1">
      <formula>X68="ok"</formula>
    </cfRule>
    <cfRule type="expression" dxfId="20" priority="22" stopIfTrue="1">
      <formula>X68=""</formula>
    </cfRule>
  </conditionalFormatting>
  <conditionalFormatting sqref="I68">
    <cfRule type="expression" dxfId="19" priority="19" stopIfTrue="1">
      <formula>X68="ok"</formula>
    </cfRule>
    <cfRule type="expression" dxfId="18" priority="20" stopIfTrue="1">
      <formula>X68=""</formula>
    </cfRule>
  </conditionalFormatting>
  <conditionalFormatting sqref="J68">
    <cfRule type="expression" dxfId="17" priority="17" stopIfTrue="1">
      <formula>Y68="ok"</formula>
    </cfRule>
    <cfRule type="expression" dxfId="16" priority="18" stopIfTrue="1">
      <formula>Y68=""</formula>
    </cfRule>
  </conditionalFormatting>
  <conditionalFormatting sqref="J68">
    <cfRule type="expression" dxfId="15" priority="15" stopIfTrue="1">
      <formula>Y68="ok"</formula>
    </cfRule>
    <cfRule type="expression" dxfId="14" priority="16" stopIfTrue="1">
      <formula>Y68=""</formula>
    </cfRule>
  </conditionalFormatting>
  <conditionalFormatting sqref="O64">
    <cfRule type="expression" dxfId="13" priority="13" stopIfTrue="1">
      <formula>AD64="ok"</formula>
    </cfRule>
    <cfRule type="expression" dxfId="12" priority="14" stopIfTrue="1">
      <formula>AD64=""</formula>
    </cfRule>
  </conditionalFormatting>
  <conditionalFormatting sqref="O65">
    <cfRule type="expression" dxfId="11" priority="11" stopIfTrue="1">
      <formula>AD65="ok"</formula>
    </cfRule>
    <cfRule type="expression" dxfId="10" priority="12" stopIfTrue="1">
      <formula>AD65=""</formula>
    </cfRule>
  </conditionalFormatting>
  <conditionalFormatting sqref="O66">
    <cfRule type="expression" dxfId="9" priority="9" stopIfTrue="1">
      <formula>AD66="ok"</formula>
    </cfRule>
    <cfRule type="expression" dxfId="8" priority="10" stopIfTrue="1">
      <formula>AD66=""</formula>
    </cfRule>
  </conditionalFormatting>
  <conditionalFormatting sqref="O67">
    <cfRule type="expression" dxfId="7" priority="7" stopIfTrue="1">
      <formula>AD67="ok"</formula>
    </cfRule>
    <cfRule type="expression" dxfId="6" priority="8" stopIfTrue="1">
      <formula>AD67=""</formula>
    </cfRule>
  </conditionalFormatting>
  <conditionalFormatting sqref="O68">
    <cfRule type="expression" dxfId="5" priority="5" stopIfTrue="1">
      <formula>AD68="ok"</formula>
    </cfRule>
    <cfRule type="expression" dxfId="4" priority="6" stopIfTrue="1">
      <formula>AD68=""</formula>
    </cfRule>
  </conditionalFormatting>
  <conditionalFormatting sqref="P62:P68">
    <cfRule type="expression" dxfId="3" priority="1" stopIfTrue="1">
      <formula>AE62="ok"</formula>
    </cfRule>
    <cfRule type="expression" dxfId="2" priority="2" stopIfTrue="1">
      <formula>AE62=""</formula>
    </cfRule>
  </conditionalFormatting>
  <dataValidations xWindow="482" yWindow="622" count="24">
    <dataValidation allowBlank="1" promptTitle="Basic Model Number" prompt="Enter the Basic Model Number in the cells below._x000a__x000a_" sqref="L11" xr:uid="{00000000-0002-0000-0000-000000000000}"/>
    <dataValidation type="date" allowBlank="1" showInputMessage="1" showErrorMessage="1" errorTitle="Date" error="The entry must be a date between 8/1/16 and 12/31/16." sqref="D9:I9" xr:uid="{00000000-0002-0000-0000-000002000000}">
      <formula1>DATE(2016,8,1)</formula1>
      <formula2>DATE(2016,12,31)</formula2>
    </dataValidation>
    <dataValidation allowBlank="1" sqref="N12:O12 G12:H12 J9" xr:uid="{00000000-0002-0000-0000-000004000000}"/>
    <dataValidation type="custom" allowBlank="1" showInputMessage="1" showErrorMessage="1" errorTitle="Email Address of Submitter" error="The information you entered is not an email address." sqref="G7:H7" xr:uid="{00000000-0002-0000-0000-000005000000}">
      <formula1>IF(IF(ISERROR(FIND("@",G7)),1,0)+IF(ISERROR(FIND(".",G7)),1,0)&gt;0,FALSE,TRUE)</formula1>
    </dataValidation>
    <dataValidation type="whole" allowBlank="1" showInputMessage="1" showErrorMessage="1" errorTitle="Number of Organization" error="The entry must be an integer between 0 and 77._x000a__x000a_You can find the number of the Organization in the 'Org List' tab of this workbook." sqref="H5" xr:uid="{00000000-0002-0000-0000-000006000000}">
      <formula1>0</formula1>
      <formula2>77</formula2>
    </dataValidation>
    <dataValidation type="custom" allowBlank="1" showInputMessage="1" showErrorMessage="1" errorTitle="Submitter Last Name" error="Please enter the Submitter Last Name." sqref="C3:D3" xr:uid="{00000000-0002-0000-0000-000007000000}">
      <formula1>IF(ISNONTEXT(C3),FALSE,TRUE)</formula1>
    </dataValidation>
    <dataValidation type="custom" allowBlank="1" showInputMessage="1" showErrorMessage="1" errorTitle="Submitter First Name" error="Please enter the Submitter First Name." sqref="H3" xr:uid="{00000000-0002-0000-0000-000008000000}">
      <formula1>IF(ISNONTEXT(H3),FALSE,TRUE)</formula1>
    </dataValidation>
    <dataValidation type="custom" allowBlank="1" showInputMessage="1" showErrorMessage="1" errorTitle="Submitter Title" error="Please enter the Submitter Title." sqref="C5:D5" xr:uid="{00000000-0002-0000-0000-000014000000}">
      <formula1>IF(ISNONTEXT(C5),FALSE,TRUE)</formula1>
    </dataValidation>
    <dataValidation type="date" allowBlank="1" showInputMessage="1" showErrorMessage="1" errorTitle="Date" error="The entry must be a date." sqref="C9" xr:uid="{00000000-0002-0000-0000-000017000000}">
      <formula1>36526</formula1>
      <formula2>73050</formula2>
    </dataValidation>
    <dataValidation allowBlank="1" prompt="_x000a__x000a_" sqref="B13:B80" xr:uid="{00000000-0002-0000-0000-000001000000}"/>
    <dataValidation prompt="_x000a_" sqref="L13:L80" xr:uid="{00000000-0002-0000-0000-000003000000}"/>
    <dataValidation type="custom" showErrorMessage="1" errorTitle="Initial Submittal" error="The entry should be one of 'I', 'R', or 'T'." prompt="_x000a_" sqref="C13:C80" xr:uid="{00000000-0002-0000-0000-000009000000}">
      <formula1>IF(OR(C13="I",C13="R",C13="T"),TRUE,FALSE)</formula1>
    </dataValidation>
    <dataValidation type="custom" showErrorMessage="1" errorTitle="Employment Status" error="Complete only one column under Employment Status.  If you complete this DOE column, the entry must be a 'D'." sqref="G13:G80" xr:uid="{00000000-0002-0000-0000-00000A000000}">
      <formula1>IF(G13="D",IF(ISBLANK(H13),TRUE,FALSE),FALSE)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3:M80" xr:uid="{00000000-0002-0000-0000-00000B000000}">
      <formula1>IF(C13="T",FALSE,IF(OR(M13="V",M13="NV"),TRUE,FALSE))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3:N80" xr:uid="{00000000-0002-0000-0000-00000C000000}">
      <formula1>IF(C13="T",FALSE,IF(N13="D",IF(ISBLANK(O13),TRUE,FALSE),FALSE))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3:O80" xr:uid="{00000000-0002-0000-0000-00000D000000}">
      <formula1>IF(C13="T",FALSE,IF(N13="D",FALSE,TRUE))</formula1>
    </dataValidation>
    <dataValidation type="custom" showErrorMessage="1" errorTitle="Name of NGSB" error="Please enter the Name of Non-Government Standards Body." prompt="_x000a_" sqref="I13:I80" xr:uid="{00000000-0002-0000-0000-00000F000000}">
      <formula1>IF(ISNONTEXT(I13),FALSE,TRUE)</formula1>
    </dataValidation>
    <dataValidation type="custom" showErrorMessage="1" errorTitle="Country of NGSB" error="Please enter the Country of Non-Government Standards Body." prompt="_x000a_" sqref="J13:J80" xr:uid="{00000000-0002-0000-0000-000010000000}">
      <formula1>IF(ISNONTEXT(J13),FALSE,TRUE)</formula1>
    </dataValidation>
    <dataValidation type="custom" showErrorMessage="1" errorTitle="Name of Main Committee" error="Please enter the Name of Main Committee." prompt="_x000a_" sqref="K13:K80" xr:uid="{00000000-0002-0000-0000-000011000000}">
      <formula1>IF(ISNONTEXT(K13),FALSE,TRUE)</formula1>
    </dataValidation>
    <dataValidation type="custom" allowBlank="1" showErrorMessage="1" errorTitle="Last Name" error="Please enter the Last Name of the Participant." prompt="_x000a_" sqref="D13:D80" xr:uid="{00000000-0002-0000-0000-000012000000}">
      <formula1>IF(ISNONTEXT(D13),FALSE,TRUE)</formula1>
    </dataValidation>
    <dataValidation type="custom" allowBlank="1" showErrorMessage="1" errorTitle="First Name" error="Please enter the First Name of the Participant." prompt="_x000a_" sqref="E13:E80" xr:uid="{00000000-0002-0000-0000-000013000000}">
      <formula1>IF(ISNONTEXT(E13),FALSE,TRUE)</formula1>
    </dataValidation>
    <dataValidation type="custom" showErrorMessage="1" errorTitle="Employment Status" error="Complete only one column under Employment Status." sqref="H13:H80" xr:uid="{00000000-0002-0000-0000-000015000000}">
      <formula1>IF(XFB13="T",FALSE,IF(G13="D",FALSE,TRUE))</formula1>
    </dataValidation>
    <dataValidation type="custom" allowBlank="1" showErrorMessage="1" errorTitle="Email Address of Participant" error="The information you entered is not an email address." prompt="_x000a_" sqref="F13:F80" xr:uid="{00000000-0002-0000-0000-000016000000}">
      <formula1>IF(IF(ISERROR(FIND("@",F13)),1,0)+IF(ISERROR(FIND(".",F13)),1,0)&gt;0,FALSE,TRUE)</formula1>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13:P80" xr:uid="{00000000-0002-0000-0000-000018000000}">
      <formula1>IF(C13="T",FALSE,TRUE)</formula1>
    </dataValidation>
  </dataValidations>
  <hyperlinks>
    <hyperlink ref="F15" r:id="rId1" xr:uid="{74C61300-A989-4544-87D0-485F7698D25B}"/>
    <hyperlink ref="F16" r:id="rId2" xr:uid="{9466E27C-BF2C-4732-90EE-E0BE1A0067F6}"/>
    <hyperlink ref="F17" r:id="rId3" xr:uid="{4E1B6868-0243-435D-A36B-556B621BADAA}"/>
    <hyperlink ref="F18" r:id="rId4" xr:uid="{88AAE19B-FBED-4DB6-B21F-52A346255072}"/>
    <hyperlink ref="F19" r:id="rId5" xr:uid="{0E4B1E39-EC37-40FB-8A55-2870D7FF60FA}"/>
    <hyperlink ref="F20" r:id="rId6" xr:uid="{CBB248A2-ACAD-4D3C-B4E2-0A553787B358}"/>
    <hyperlink ref="F23" r:id="rId7" xr:uid="{14D8E0F4-31EF-46B7-8123-F485BB551E10}"/>
    <hyperlink ref="F24" r:id="rId8" xr:uid="{62C1EF37-2474-4882-ABC4-2945B4AA4062}"/>
    <hyperlink ref="F25:F29" r:id="rId9" display="jeffery.fluckiger@inl.gov" xr:uid="{01A47309-ECDA-41F3-BDDC-8D7442BB7309}"/>
    <hyperlink ref="F30" r:id="rId10" xr:uid="{1B1ED2B9-6C9A-4AFB-963F-B4EBCC700AAA}"/>
    <hyperlink ref="F31" r:id="rId11" xr:uid="{C1FBEFCE-3A30-4286-8414-26FE352A9CC9}"/>
    <hyperlink ref="F33" r:id="rId12" xr:uid="{CB143ED1-2F33-4CDF-9683-F9651EE85D0B}"/>
    <hyperlink ref="F36" r:id="rId13" xr:uid="{DF8B4533-A27B-43FF-977F-DC5D165E022F}"/>
    <hyperlink ref="F37" r:id="rId14" xr:uid="{83BD0123-CF88-430F-AF0A-C2007CB2A26B}"/>
    <hyperlink ref="F38" r:id="rId15" xr:uid="{F0554660-F5EC-430F-914F-4023A6B9FC24}"/>
    <hyperlink ref="F39" r:id="rId16" xr:uid="{80DFDCE8-8B1D-41C5-AC97-10207412E9EF}"/>
    <hyperlink ref="F40" r:id="rId17" xr:uid="{7FC2B53B-1F28-413B-BE10-F88D45FB64E3}"/>
    <hyperlink ref="F41" r:id="rId18" xr:uid="{AB8B03C5-9C37-437B-8875-680FA0401FD0}"/>
    <hyperlink ref="F42" r:id="rId19" xr:uid="{7405B6BC-176E-405B-BE1C-FEC8EAFD895B}"/>
    <hyperlink ref="F44:F46" r:id="rId20" display="lawrence.mcmanamon@inl.gov" xr:uid="{86BB818B-A781-4CA5-8916-8EBA3B49CF29}"/>
    <hyperlink ref="F48" r:id="rId21" xr:uid="{4F4939CA-DCB8-48D7-BE16-C53CE319F540}"/>
    <hyperlink ref="F49" r:id="rId22" xr:uid="{BE25FC14-9CB8-4EA7-A868-38EF27AF06E1}"/>
    <hyperlink ref="F50" r:id="rId23" xr:uid="{BF28AC7E-A3EC-4EFF-8999-4D454605B78B}"/>
    <hyperlink ref="F51" r:id="rId24" xr:uid="{2159B071-3632-4ADD-AA25-85DDE9122531}"/>
    <hyperlink ref="F52" r:id="rId25" xr:uid="{70855AF0-28F5-4E15-B49B-6FC60A0AFC70}"/>
    <hyperlink ref="F53" r:id="rId26" xr:uid="{5D58C1AD-FF1E-429C-BBD3-2C4BE3D4AC02}"/>
    <hyperlink ref="F54" r:id="rId27" xr:uid="{56305BAD-9136-41CC-A2AA-BE175B311EB0}"/>
    <hyperlink ref="F55" r:id="rId28" xr:uid="{B750A5C3-A945-43BE-BECF-7E2986BA3C34}"/>
    <hyperlink ref="F56" r:id="rId29" xr:uid="{923D6A10-4592-4246-87F5-1ED4BF14D938}"/>
    <hyperlink ref="F57" r:id="rId30" xr:uid="{97AAADF5-DE8C-4E5D-B872-56BE231723AE}"/>
    <hyperlink ref="F58" r:id="rId31" xr:uid="{752458E4-0D96-43D6-A7B8-FED3676019FB}"/>
    <hyperlink ref="F59" r:id="rId32" xr:uid="{EC61A6BA-A20E-49E9-9F79-FA57293A8C9E}"/>
    <hyperlink ref="F60" r:id="rId33" xr:uid="{CE0447BB-A954-4D80-815E-5C99D51213D6}"/>
    <hyperlink ref="F61" r:id="rId34" xr:uid="{1427FEDC-92A2-4A7A-B5CA-9FEB685F97AD}"/>
    <hyperlink ref="F62" r:id="rId35" xr:uid="{9665CEEC-B365-43FD-A456-3A643858DFD2}"/>
    <hyperlink ref="F63" r:id="rId36" xr:uid="{ACC524A9-F214-47CB-B9AC-6DB9DF8ADF52}"/>
    <hyperlink ref="F64" r:id="rId37" xr:uid="{AC4F1380-C811-4EA5-AA5E-02D9DC68E836}"/>
    <hyperlink ref="F65" r:id="rId38" xr:uid="{315B093F-591E-4D3B-BC96-4E20DBC2AB1B}"/>
    <hyperlink ref="F66" r:id="rId39" xr:uid="{D0A0C1DB-5CB8-4F0E-8D26-859FDF17D79B}"/>
    <hyperlink ref="F67" r:id="rId40" xr:uid="{F13A627B-BB09-4B3D-93DA-29E00ABF5EA2}"/>
    <hyperlink ref="F68" r:id="rId41" xr:uid="{4B18B964-9DBC-440E-AA0E-DEB7DCCCEDAB}"/>
    <hyperlink ref="G7" r:id="rId42" xr:uid="{54678DD8-29FB-4EDE-AD98-7A6C69B04E7B}"/>
    <hyperlink ref="F47" r:id="rId43" xr:uid="{DFFE7451-EAB3-4F61-ABBB-8D8C4F8FCAAE}"/>
  </hyperlinks>
  <pageMargins left="0.5" right="0.5" top="0.5" bottom="0.5" header="0.5" footer="0.4"/>
  <pageSetup paperSize="5" scale="42" fitToHeight="0" orientation="landscape" r:id="rId44"/>
  <headerFooter alignWithMargins="0">
    <oddFooter>&amp;L&amp;F/&amp;A&amp;R&amp;D</oddFooter>
  </headerFooter>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2"/>
  <sheetViews>
    <sheetView workbookViewId="0">
      <pane ySplit="4" topLeftCell="A5" activePane="bottomLeft" state="frozen"/>
      <selection pane="bottomLeft" activeCell="G54" sqref="G54"/>
    </sheetView>
  </sheetViews>
  <sheetFormatPr defaultColWidth="9.109375" defaultRowHeight="13.2" x14ac:dyDescent="0.25"/>
  <cols>
    <col min="1" max="1" width="9.109375" style="60"/>
    <col min="2" max="2" width="44.88671875" style="60" customWidth="1"/>
    <col min="3" max="16384" width="9.109375" style="60"/>
  </cols>
  <sheetData>
    <row r="1" spans="1:3" x14ac:dyDescent="0.25">
      <c r="A1" s="38" t="s">
        <v>54</v>
      </c>
    </row>
    <row r="3" spans="1:3" x14ac:dyDescent="0.25">
      <c r="A3" s="60" t="s">
        <v>82</v>
      </c>
    </row>
    <row r="4" spans="1:3" ht="13.8" thickBot="1" x14ac:dyDescent="0.3"/>
    <row r="5" spans="1:3" ht="13.8" thickBot="1" x14ac:dyDescent="0.3">
      <c r="A5" s="61">
        <v>0</v>
      </c>
      <c r="B5" s="62"/>
      <c r="C5" s="63" t="s">
        <v>83</v>
      </c>
    </row>
    <row r="6" spans="1:3" x14ac:dyDescent="0.25">
      <c r="A6" s="61">
        <v>1</v>
      </c>
      <c r="B6" s="69" t="s">
        <v>55</v>
      </c>
    </row>
    <row r="7" spans="1:3" x14ac:dyDescent="0.25">
      <c r="A7" s="61">
        <v>2</v>
      </c>
      <c r="B7" s="67" t="s">
        <v>8</v>
      </c>
    </row>
    <row r="8" spans="1:3" x14ac:dyDescent="0.25">
      <c r="A8" s="61">
        <v>3</v>
      </c>
      <c r="B8" s="67" t="s">
        <v>56</v>
      </c>
    </row>
    <row r="9" spans="1:3" x14ac:dyDescent="0.25">
      <c r="A9" s="61">
        <v>4</v>
      </c>
      <c r="B9" s="67" t="s">
        <v>84</v>
      </c>
    </row>
    <row r="10" spans="1:3" x14ac:dyDescent="0.25">
      <c r="A10" s="61">
        <v>5</v>
      </c>
      <c r="B10" s="67" t="s">
        <v>57</v>
      </c>
    </row>
    <row r="11" spans="1:3" x14ac:dyDescent="0.25">
      <c r="A11" s="61">
        <v>6</v>
      </c>
      <c r="B11" s="67" t="s">
        <v>9</v>
      </c>
    </row>
    <row r="12" spans="1:3" x14ac:dyDescent="0.25">
      <c r="A12" s="61">
        <v>7</v>
      </c>
      <c r="B12" s="67" t="s">
        <v>58</v>
      </c>
    </row>
    <row r="13" spans="1:3" x14ac:dyDescent="0.25">
      <c r="A13" s="61">
        <v>8</v>
      </c>
      <c r="B13" s="67" t="s">
        <v>10</v>
      </c>
    </row>
    <row r="14" spans="1:3" x14ac:dyDescent="0.25">
      <c r="A14" s="61">
        <v>9</v>
      </c>
      <c r="B14" s="67" t="s">
        <v>59</v>
      </c>
    </row>
    <row r="15" spans="1:3" x14ac:dyDescent="0.25">
      <c r="A15" s="61">
        <v>10</v>
      </c>
      <c r="B15" s="67" t="s">
        <v>60</v>
      </c>
    </row>
    <row r="16" spans="1:3" x14ac:dyDescent="0.25">
      <c r="A16" s="61">
        <v>11</v>
      </c>
      <c r="B16" s="68" t="s">
        <v>61</v>
      </c>
    </row>
    <row r="17" spans="1:2" x14ac:dyDescent="0.25">
      <c r="A17" s="61">
        <v>12</v>
      </c>
      <c r="B17" s="67" t="s">
        <v>62</v>
      </c>
    </row>
    <row r="18" spans="1:2" x14ac:dyDescent="0.25">
      <c r="A18" s="61">
        <v>13</v>
      </c>
      <c r="B18" s="67" t="s">
        <v>11</v>
      </c>
    </row>
    <row r="19" spans="1:2" x14ac:dyDescent="0.25">
      <c r="A19" s="61">
        <v>14</v>
      </c>
      <c r="B19" s="67" t="s">
        <v>12</v>
      </c>
    </row>
    <row r="20" spans="1:2" x14ac:dyDescent="0.25">
      <c r="A20" s="61">
        <v>15</v>
      </c>
      <c r="B20" s="67" t="s">
        <v>13</v>
      </c>
    </row>
    <row r="21" spans="1:2" x14ac:dyDescent="0.25">
      <c r="A21" s="61">
        <v>16</v>
      </c>
      <c r="B21" s="67" t="s">
        <v>14</v>
      </c>
    </row>
    <row r="22" spans="1:2" x14ac:dyDescent="0.25">
      <c r="A22" s="61">
        <v>17</v>
      </c>
      <c r="B22" s="67" t="s">
        <v>15</v>
      </c>
    </row>
    <row r="23" spans="1:2" x14ac:dyDescent="0.25">
      <c r="A23" s="61">
        <v>18</v>
      </c>
      <c r="B23" s="67" t="s">
        <v>16</v>
      </c>
    </row>
    <row r="24" spans="1:2" x14ac:dyDescent="0.25">
      <c r="A24" s="61">
        <v>19</v>
      </c>
      <c r="B24" s="67" t="s">
        <v>17</v>
      </c>
    </row>
    <row r="25" spans="1:2" x14ac:dyDescent="0.25">
      <c r="A25" s="61">
        <v>20</v>
      </c>
      <c r="B25" s="67" t="s">
        <v>18</v>
      </c>
    </row>
    <row r="26" spans="1:2" x14ac:dyDescent="0.25">
      <c r="A26" s="61">
        <v>21</v>
      </c>
      <c r="B26" s="67" t="s">
        <v>63</v>
      </c>
    </row>
    <row r="27" spans="1:2" x14ac:dyDescent="0.25">
      <c r="A27" s="61">
        <v>22</v>
      </c>
      <c r="B27" s="67" t="s">
        <v>64</v>
      </c>
    </row>
    <row r="28" spans="1:2" x14ac:dyDescent="0.25">
      <c r="A28" s="61">
        <v>23</v>
      </c>
      <c r="B28" s="67" t="s">
        <v>65</v>
      </c>
    </row>
    <row r="29" spans="1:2" x14ac:dyDescent="0.25">
      <c r="A29" s="61">
        <v>24</v>
      </c>
      <c r="B29" s="67" t="s">
        <v>19</v>
      </c>
    </row>
    <row r="30" spans="1:2" x14ac:dyDescent="0.25">
      <c r="A30" s="61">
        <v>25</v>
      </c>
      <c r="B30" s="67" t="s">
        <v>20</v>
      </c>
    </row>
    <row r="31" spans="1:2" x14ac:dyDescent="0.25">
      <c r="A31" s="61">
        <v>26</v>
      </c>
      <c r="B31" s="67" t="s">
        <v>21</v>
      </c>
    </row>
    <row r="32" spans="1:2" x14ac:dyDescent="0.25">
      <c r="A32" s="61">
        <v>27</v>
      </c>
      <c r="B32" s="67" t="s">
        <v>66</v>
      </c>
    </row>
    <row r="33" spans="1:2" x14ac:dyDescent="0.25">
      <c r="A33" s="61">
        <v>28</v>
      </c>
      <c r="B33" s="67" t="s">
        <v>22</v>
      </c>
    </row>
    <row r="34" spans="1:2" x14ac:dyDescent="0.25">
      <c r="A34" s="61">
        <v>29</v>
      </c>
      <c r="B34" s="67" t="s">
        <v>67</v>
      </c>
    </row>
    <row r="35" spans="1:2" x14ac:dyDescent="0.25">
      <c r="A35" s="61">
        <v>30</v>
      </c>
      <c r="B35" s="68" t="s">
        <v>85</v>
      </c>
    </row>
    <row r="36" spans="1:2" x14ac:dyDescent="0.25">
      <c r="A36" s="61">
        <v>31</v>
      </c>
      <c r="B36" s="68" t="s">
        <v>68</v>
      </c>
    </row>
    <row r="37" spans="1:2" x14ac:dyDescent="0.25">
      <c r="A37" s="61">
        <v>32</v>
      </c>
      <c r="B37" s="67" t="s">
        <v>69</v>
      </c>
    </row>
    <row r="38" spans="1:2" x14ac:dyDescent="0.25">
      <c r="A38" s="61">
        <v>33</v>
      </c>
      <c r="B38" s="67" t="s">
        <v>70</v>
      </c>
    </row>
    <row r="39" spans="1:2" x14ac:dyDescent="0.25">
      <c r="A39" s="61">
        <v>34</v>
      </c>
      <c r="B39" s="67" t="s">
        <v>23</v>
      </c>
    </row>
    <row r="40" spans="1:2" x14ac:dyDescent="0.25">
      <c r="A40" s="61">
        <v>35</v>
      </c>
      <c r="B40" s="67" t="s">
        <v>71</v>
      </c>
    </row>
    <row r="41" spans="1:2" x14ac:dyDescent="0.25">
      <c r="A41" s="61">
        <v>36</v>
      </c>
      <c r="B41" s="67" t="s">
        <v>72</v>
      </c>
    </row>
    <row r="42" spans="1:2" x14ac:dyDescent="0.25">
      <c r="A42" s="61">
        <v>37</v>
      </c>
      <c r="B42" s="67" t="s">
        <v>86</v>
      </c>
    </row>
    <row r="43" spans="1:2" x14ac:dyDescent="0.25">
      <c r="A43" s="61">
        <v>38</v>
      </c>
      <c r="B43" s="67" t="s">
        <v>73</v>
      </c>
    </row>
    <row r="44" spans="1:2" x14ac:dyDescent="0.25">
      <c r="A44" s="61">
        <v>39</v>
      </c>
      <c r="B44" s="67" t="s">
        <v>24</v>
      </c>
    </row>
    <row r="45" spans="1:2" x14ac:dyDescent="0.25">
      <c r="A45" s="61">
        <v>40</v>
      </c>
      <c r="B45" s="67" t="s">
        <v>74</v>
      </c>
    </row>
    <row r="46" spans="1:2" x14ac:dyDescent="0.25">
      <c r="A46" s="61">
        <v>41</v>
      </c>
      <c r="B46" s="67" t="s">
        <v>75</v>
      </c>
    </row>
    <row r="47" spans="1:2" x14ac:dyDescent="0.25">
      <c r="A47" s="61">
        <v>42</v>
      </c>
      <c r="B47" s="67" t="s">
        <v>76</v>
      </c>
    </row>
    <row r="48" spans="1:2" x14ac:dyDescent="0.25">
      <c r="A48" s="61">
        <v>43</v>
      </c>
      <c r="B48" s="67" t="s">
        <v>25</v>
      </c>
    </row>
    <row r="49" spans="1:2" x14ac:dyDescent="0.25">
      <c r="A49" s="61">
        <v>44</v>
      </c>
      <c r="B49" s="68" t="s">
        <v>87</v>
      </c>
    </row>
    <row r="50" spans="1:2" x14ac:dyDescent="0.25">
      <c r="A50" s="61">
        <v>45</v>
      </c>
      <c r="B50" s="67" t="s">
        <v>88</v>
      </c>
    </row>
    <row r="51" spans="1:2" x14ac:dyDescent="0.25">
      <c r="A51" s="61">
        <v>46</v>
      </c>
      <c r="B51" s="67" t="s">
        <v>77</v>
      </c>
    </row>
    <row r="52" spans="1:2" x14ac:dyDescent="0.25">
      <c r="A52" s="61">
        <v>47</v>
      </c>
      <c r="B52" s="67" t="s">
        <v>26</v>
      </c>
    </row>
    <row r="53" spans="1:2" x14ac:dyDescent="0.25">
      <c r="A53" s="61">
        <v>48</v>
      </c>
      <c r="B53" s="67" t="s">
        <v>27</v>
      </c>
    </row>
    <row r="54" spans="1:2" x14ac:dyDescent="0.25">
      <c r="A54" s="61">
        <v>49</v>
      </c>
      <c r="B54" s="67" t="s">
        <v>78</v>
      </c>
    </row>
    <row r="55" spans="1:2" x14ac:dyDescent="0.25">
      <c r="A55" s="61">
        <v>50</v>
      </c>
      <c r="B55" s="67" t="s">
        <v>28</v>
      </c>
    </row>
    <row r="56" spans="1:2" x14ac:dyDescent="0.25">
      <c r="A56" s="61">
        <v>51</v>
      </c>
      <c r="B56" s="67" t="s">
        <v>89</v>
      </c>
    </row>
    <row r="57" spans="1:2" x14ac:dyDescent="0.25">
      <c r="A57" s="61">
        <v>52</v>
      </c>
      <c r="B57" s="67" t="s">
        <v>110</v>
      </c>
    </row>
    <row r="58" spans="1:2" x14ac:dyDescent="0.25">
      <c r="A58" s="61">
        <v>53</v>
      </c>
      <c r="B58" s="67" t="s">
        <v>111</v>
      </c>
    </row>
    <row r="59" spans="1:2" x14ac:dyDescent="0.25">
      <c r="A59" s="61">
        <v>54</v>
      </c>
      <c r="B59" s="67" t="s">
        <v>90</v>
      </c>
    </row>
    <row r="60" spans="1:2" x14ac:dyDescent="0.25">
      <c r="A60" s="61">
        <v>55</v>
      </c>
      <c r="B60" s="67" t="s">
        <v>91</v>
      </c>
    </row>
    <row r="61" spans="1:2" x14ac:dyDescent="0.25">
      <c r="A61" s="61">
        <v>56</v>
      </c>
      <c r="B61" s="67" t="s">
        <v>92</v>
      </c>
    </row>
    <row r="62" spans="1:2" x14ac:dyDescent="0.25">
      <c r="A62" s="61">
        <v>57</v>
      </c>
      <c r="B62" s="67" t="s">
        <v>93</v>
      </c>
    </row>
    <row r="63" spans="1:2" x14ac:dyDescent="0.25">
      <c r="A63" s="61">
        <v>58</v>
      </c>
      <c r="B63" s="67" t="s">
        <v>94</v>
      </c>
    </row>
    <row r="64" spans="1:2" x14ac:dyDescent="0.25">
      <c r="A64" s="61">
        <v>59</v>
      </c>
      <c r="B64" s="67" t="s">
        <v>95</v>
      </c>
    </row>
    <row r="65" spans="1:2" x14ac:dyDescent="0.25">
      <c r="A65" s="61">
        <v>60</v>
      </c>
      <c r="B65" s="67" t="s">
        <v>96</v>
      </c>
    </row>
    <row r="66" spans="1:2" x14ac:dyDescent="0.25">
      <c r="A66" s="61">
        <v>61</v>
      </c>
      <c r="B66" s="67" t="s">
        <v>97</v>
      </c>
    </row>
    <row r="67" spans="1:2" x14ac:dyDescent="0.25">
      <c r="A67" s="61">
        <v>62</v>
      </c>
      <c r="B67" s="67" t="s">
        <v>98</v>
      </c>
    </row>
    <row r="68" spans="1:2" x14ac:dyDescent="0.25">
      <c r="A68" s="61">
        <v>63</v>
      </c>
      <c r="B68" s="67" t="s">
        <v>99</v>
      </c>
    </row>
    <row r="69" spans="1:2" x14ac:dyDescent="0.25">
      <c r="A69" s="61">
        <v>64</v>
      </c>
      <c r="B69" s="67" t="s">
        <v>100</v>
      </c>
    </row>
    <row r="70" spans="1:2" x14ac:dyDescent="0.25">
      <c r="A70" s="61">
        <v>65</v>
      </c>
      <c r="B70" s="67" t="s">
        <v>29</v>
      </c>
    </row>
    <row r="71" spans="1:2" x14ac:dyDescent="0.25">
      <c r="A71" s="61">
        <v>66</v>
      </c>
      <c r="B71" s="67" t="s">
        <v>108</v>
      </c>
    </row>
    <row r="72" spans="1:2" x14ac:dyDescent="0.25">
      <c r="A72" s="61">
        <v>67</v>
      </c>
      <c r="B72" s="67" t="s">
        <v>101</v>
      </c>
    </row>
    <row r="73" spans="1:2" x14ac:dyDescent="0.25">
      <c r="A73" s="61">
        <v>68</v>
      </c>
      <c r="B73" s="67" t="s">
        <v>102</v>
      </c>
    </row>
    <row r="74" spans="1:2" x14ac:dyDescent="0.25">
      <c r="A74" s="61">
        <v>69</v>
      </c>
      <c r="B74" s="67" t="s">
        <v>103</v>
      </c>
    </row>
    <row r="75" spans="1:2" x14ac:dyDescent="0.25">
      <c r="A75" s="61">
        <v>70</v>
      </c>
      <c r="B75" s="67" t="s">
        <v>30</v>
      </c>
    </row>
    <row r="76" spans="1:2" x14ac:dyDescent="0.25">
      <c r="A76" s="61">
        <v>71</v>
      </c>
      <c r="B76" s="67" t="s">
        <v>79</v>
      </c>
    </row>
    <row r="77" spans="1:2" x14ac:dyDescent="0.25">
      <c r="A77" s="61">
        <v>72</v>
      </c>
      <c r="B77" s="67" t="s">
        <v>80</v>
      </c>
    </row>
    <row r="78" spans="1:2" x14ac:dyDescent="0.25">
      <c r="A78" s="61">
        <v>73</v>
      </c>
      <c r="B78" s="67" t="s">
        <v>104</v>
      </c>
    </row>
    <row r="79" spans="1:2" x14ac:dyDescent="0.25">
      <c r="A79" s="61">
        <v>74</v>
      </c>
      <c r="B79" s="67" t="s">
        <v>105</v>
      </c>
    </row>
    <row r="80" spans="1:2" x14ac:dyDescent="0.25">
      <c r="A80" s="61">
        <v>75</v>
      </c>
      <c r="B80" s="67" t="s">
        <v>31</v>
      </c>
    </row>
    <row r="81" spans="1:2" x14ac:dyDescent="0.25">
      <c r="A81" s="61">
        <v>76</v>
      </c>
      <c r="B81" s="67" t="s">
        <v>32</v>
      </c>
    </row>
    <row r="82" spans="1:2" x14ac:dyDescent="0.25">
      <c r="A82" s="61">
        <v>77</v>
      </c>
      <c r="B82" s="67" t="s">
        <v>81</v>
      </c>
    </row>
  </sheetData>
  <sheetProtection algorithmName="SHA-512" hashValue="AkL0iH9HZfSDJOG/xHgdHXtuyjS+nSEAqVGYnB7HzYCnT+HyKz2kHxRCAr0NX5bKVMwTApLJn1Icx/j3u6Jbbg==" saltValue="SaTMjJIQU19gyN4tU53vEA==" spinCount="100000" sheet="1" objects="1" scenarios="1"/>
  <printOptions gridLines="1"/>
  <pageMargins left="0.7" right="0.7" top="0.75" bottom="0.75" header="0.3" footer="0.3"/>
  <pageSetup orientation="portrait" verticalDpi="0" r:id="rId1"/>
  <headerFooter>
    <oddFooter>&amp;L&amp;F/&amp;A&amp;RPage &amp;P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Input</vt:lpstr>
      <vt:lpstr>Org List</vt:lpstr>
      <vt:lpstr>INPUT</vt:lpstr>
      <vt:lpstr>No_of_Columns</vt:lpstr>
      <vt:lpstr>Input!Print_Area</vt:lpstr>
      <vt:lpstr>Input!Print_Titles</vt:lpstr>
      <vt:lpstr>'Org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 Johnson</cp:lastModifiedBy>
  <cp:lastPrinted>2016-08-09T21:49:47Z</cp:lastPrinted>
  <dcterms:created xsi:type="dcterms:W3CDTF">2007-08-23T20:46:35Z</dcterms:created>
  <dcterms:modified xsi:type="dcterms:W3CDTF">2021-04-26T20:10:26Z</dcterms:modified>
</cp:coreProperties>
</file>